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/>
  </bookViews>
  <sheets>
    <sheet name="Vat sectoral q1-q4 2021" sheetId="12" r:id="rId1"/>
    <sheet name="VAT Sectoral  Q1 - Q4, 2020" sheetId="11" r:id="rId2"/>
    <sheet name="vat SECTORAL q1-q4 2019" sheetId="10" r:id="rId3"/>
    <sheet name="VAT Sectoral Q1-Q4 2018" sheetId="9" r:id="rId4"/>
    <sheet name="Vat sectorial q1-q4 2013" sheetId="8" r:id="rId5"/>
    <sheet name="Vat sectorial q1-q4 2014" sheetId="7" r:id="rId6"/>
    <sheet name="VAT Sectoral  Q1-Q4, 2015" sheetId="6" r:id="rId7"/>
    <sheet name="VAT Sectoral  Q1-Q4, 2016" sheetId="5" r:id="rId8"/>
    <sheet name="VAT Sectoral  Q1-Q4, 2017" sheetId="3" r:id="rId9"/>
  </sheets>
  <definedNames>
    <definedName name="_xlnm.Print_Area" localSheetId="1">'VAT Sectoral  Q1 - Q4, 2020'!$A$2:$F$36</definedName>
    <definedName name="_xlnm.Print_Area" localSheetId="8">'VAT Sectoral  Q1-Q4, 2017'!$B$2:$G$36</definedName>
  </definedNames>
  <calcPr calcId="144525" calcMode="manual"/>
</workbook>
</file>

<file path=xl/sharedStrings.xml><?xml version="1.0" encoding="utf-8"?>
<sst xmlns="http://schemas.openxmlformats.org/spreadsheetml/2006/main" count="396" uniqueCount="115">
  <si>
    <t>* Data is subject to revisions and may change</t>
  </si>
  <si>
    <t>VAT  SECTORAL ANALYSIS FOR YEAR-TO-DATE (YTD), 2021</t>
  </si>
  <si>
    <t>Q1 2021</t>
  </si>
  <si>
    <t>Q2 2021</t>
  </si>
  <si>
    <t>Quarter on Quarter %</t>
  </si>
  <si>
    <t>Year on  Year %</t>
  </si>
  <si>
    <t>Classification</t>
  </si>
  <si>
    <t>Value Added Tax</t>
  </si>
  <si>
    <t>Q1 2021 / Q2 2021</t>
  </si>
  <si>
    <t>Q2 2020 / Q2 2021</t>
  </si>
  <si>
    <t>Agricultural and Plantations</t>
  </si>
  <si>
    <t>Automobiles and Assemblies</t>
  </si>
  <si>
    <t>Banks &amp; Financial Institutions</t>
  </si>
  <si>
    <t>Breweries.Bottling and Beverages</t>
  </si>
  <si>
    <t>Building and Construction</t>
  </si>
  <si>
    <t>Chemicals, Paints and Allied Industries</t>
  </si>
  <si>
    <t>Commercial and Trading</t>
  </si>
  <si>
    <t>Conglomerates</t>
  </si>
  <si>
    <t>Federal Ministries &amp; Parastatals</t>
  </si>
  <si>
    <t>Gas</t>
  </si>
  <si>
    <t>Hotels and Catering</t>
  </si>
  <si>
    <t>Local Government Councils</t>
  </si>
  <si>
    <t>Minning</t>
  </si>
  <si>
    <t>Not Available</t>
  </si>
  <si>
    <t>Offshore Operations</t>
  </si>
  <si>
    <t>Oil Marketing</t>
  </si>
  <si>
    <t>Oil Producing</t>
  </si>
  <si>
    <t>Other Manufacturig</t>
  </si>
  <si>
    <t>Petro-Chemical and Petroleum Refineries</t>
  </si>
  <si>
    <t>Pharmaceutical,Soaps and Toileteries</t>
  </si>
  <si>
    <t>Pioneering</t>
  </si>
  <si>
    <t>Professional Services</t>
  </si>
  <si>
    <t>Properties and Investments</t>
  </si>
  <si>
    <t>Publishing,Printing, Paper Packaging</t>
  </si>
  <si>
    <t>State Ministries &amp; Parastatals</t>
  </si>
  <si>
    <t>Stevedoring, Clearing and Forwarding</t>
  </si>
  <si>
    <t>Textile and Garment industry</t>
  </si>
  <si>
    <t>Transport and Haulage Services</t>
  </si>
  <si>
    <t>Sub-Total (Non-Import VAT) Local</t>
  </si>
  <si>
    <t>Non-Import (foreign) VAT</t>
  </si>
  <si>
    <t>NCS-Import VAT</t>
  </si>
  <si>
    <t>Grand Total</t>
  </si>
  <si>
    <t>VAT  SECTORAL ANALYSIS FOR YEAR-TO-DATE (YTD), 2020</t>
  </si>
  <si>
    <t>Q1 2020</t>
  </si>
  <si>
    <t>Q2 2020</t>
  </si>
  <si>
    <t>Q3 2020</t>
  </si>
  <si>
    <t>Q4 2020</t>
  </si>
  <si>
    <t>Q1-Q4 2020 total</t>
  </si>
  <si>
    <t>YTD% (Q1 - Q4)</t>
  </si>
  <si>
    <t>2020 / 2019</t>
  </si>
  <si>
    <t>Q4 2020 / Q3 2020</t>
  </si>
  <si>
    <t>Q4 2020 / Q4 2019</t>
  </si>
  <si>
    <t>Q1 2019</t>
  </si>
  <si>
    <t xml:space="preserve">Q2 2019 </t>
  </si>
  <si>
    <t>Q3 2019</t>
  </si>
  <si>
    <t>Q4 2019</t>
  </si>
  <si>
    <t>Q1 - Q4</t>
  </si>
  <si>
    <t>* Subject to revisions</t>
  </si>
  <si>
    <t>Q1 2018</t>
  </si>
  <si>
    <t>Q2 2018</t>
  </si>
  <si>
    <t>Q3 2018</t>
  </si>
  <si>
    <t>Q4 2018</t>
  </si>
  <si>
    <t>2018 Full Year</t>
  </si>
  <si>
    <t>Year on Year</t>
  </si>
  <si>
    <t>Q4 2018 / Q3 2018</t>
  </si>
  <si>
    <t>Q4 2018 / Q4 2017</t>
  </si>
  <si>
    <t>2017-2018</t>
  </si>
  <si>
    <t>Q1 2013</t>
  </si>
  <si>
    <t>Q2 2013</t>
  </si>
  <si>
    <t>Q3 2013</t>
  </si>
  <si>
    <t>Q4 2013</t>
  </si>
  <si>
    <t xml:space="preserve">                    VAT,'N'</t>
  </si>
  <si>
    <t xml:space="preserve">Banks &amp; financial Institution </t>
  </si>
  <si>
    <t>Breweries. Bottling and Beverages</t>
  </si>
  <si>
    <t>Building and construction</t>
  </si>
  <si>
    <t>Chemicals, paints and Allied Industries</t>
  </si>
  <si>
    <t>Federal ministries &amp; parastatals</t>
  </si>
  <si>
    <t>Financial Institutions</t>
  </si>
  <si>
    <t>Hotel and Catering</t>
  </si>
  <si>
    <t>Oil producting</t>
  </si>
  <si>
    <t>Other Manufacturing</t>
  </si>
  <si>
    <t>Petro-Chemical and petroleum Refinerie</t>
  </si>
  <si>
    <t>Pharmaceutical, soaps and Toileteries</t>
  </si>
  <si>
    <t>Professionl Services</t>
  </si>
  <si>
    <t>Properties and investments</t>
  </si>
  <si>
    <t>Publishing,Printing,Paper packaging</t>
  </si>
  <si>
    <t>State Ministries &amp;Parastatals</t>
  </si>
  <si>
    <t>Stevedoring, Clearing and forwarding</t>
  </si>
  <si>
    <t>Transport and Haulage services</t>
  </si>
  <si>
    <t>Note:Please note that this analysis is Based on local collection only,it does not include Foreign collection</t>
  </si>
  <si>
    <t>VAT on Non-Import</t>
  </si>
  <si>
    <t>VAT on Import (NCS)CB</t>
  </si>
  <si>
    <t>Q1 2014</t>
  </si>
  <si>
    <t>Q2 2014</t>
  </si>
  <si>
    <t>Q3 2014</t>
  </si>
  <si>
    <t>Q4 2014</t>
  </si>
  <si>
    <t xml:space="preserve">         VAT</t>
  </si>
  <si>
    <t>Agriculture and Plantation</t>
  </si>
  <si>
    <t>Banks &amp; Financial institution</t>
  </si>
  <si>
    <t>Chemicals,Paints and Allied Industries</t>
  </si>
  <si>
    <t>Financial institutions</t>
  </si>
  <si>
    <t>Note: please note that this analysis is based on local collection only, it does not include foreign collectior</t>
  </si>
  <si>
    <t>Q1 2015</t>
  </si>
  <si>
    <t>Q2 2015</t>
  </si>
  <si>
    <t>Q3 2015</t>
  </si>
  <si>
    <t>Q4 2015</t>
  </si>
  <si>
    <t>TOTAL</t>
  </si>
  <si>
    <t>Q1 2016</t>
  </si>
  <si>
    <t>Q2 2016</t>
  </si>
  <si>
    <t>Q3 2016</t>
  </si>
  <si>
    <t>Q4 2016</t>
  </si>
  <si>
    <t>Q1 2017</t>
  </si>
  <si>
    <t>Q2 2017</t>
  </si>
  <si>
    <t>Q3 2017</t>
  </si>
  <si>
    <t>Q4 2017</t>
  </si>
</sst>
</file>

<file path=xl/styles.xml><?xml version="1.0" encoding="utf-8"?>
<styleSheet xmlns="http://schemas.openxmlformats.org/spreadsheetml/2006/main">
  <numFmts count="7">
    <numFmt numFmtId="176" formatCode="_(* #,##0.00_);_(* \(#,##0.00\);_(* &quot;-&quot;??_);_(@_)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41" formatCode="_-* #,##0_-;\-* #,##0_-;_-* &quot;-&quot;_-;_-@_-"/>
    <numFmt numFmtId="177" formatCode="0.00_);[Red]\(0.00\)"/>
    <numFmt numFmtId="178" formatCode="_(* #,##0.0000000000_);_(* \(#,##0.0000000000\);_(* &quot;-&quot;??_);_(@_)"/>
  </numFmts>
  <fonts count="44">
    <font>
      <sz val="14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sz val="14"/>
      <color theme="0"/>
      <name val="Calibri"/>
      <charset val="134"/>
      <scheme val="minor"/>
    </font>
    <font>
      <sz val="12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rgb="FFFF0000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b/>
      <sz val="14"/>
      <color theme="0"/>
      <name val="Calibri"/>
      <charset val="134"/>
      <scheme val="minor"/>
    </font>
    <font>
      <b/>
      <sz val="14"/>
      <color rgb="FFFF0000"/>
      <name val="Calibri"/>
      <charset val="134"/>
      <scheme val="minor"/>
    </font>
    <font>
      <b/>
      <sz val="26"/>
      <color theme="1"/>
      <name val="Calibri"/>
      <charset val="134"/>
      <scheme val="minor"/>
    </font>
    <font>
      <sz val="14"/>
      <color rgb="FFFF0000"/>
      <name val="Calibri"/>
      <charset val="134"/>
      <scheme val="minor"/>
    </font>
    <font>
      <sz val="16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4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4"/>
      <color rgb="FFFA7D00"/>
      <name val="Calibri"/>
      <charset val="134"/>
      <scheme val="minor"/>
    </font>
    <font>
      <sz val="14"/>
      <color rgb="FFFA7D00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4"/>
      <color rgb="FF3F3F76"/>
      <name val="Calibri"/>
      <charset val="134"/>
      <scheme val="minor"/>
    </font>
    <font>
      <i/>
      <sz val="14"/>
      <color rgb="FF7F7F7F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sz val="14"/>
      <color rgb="FF006100"/>
      <name val="Calibri"/>
      <charset val="134"/>
      <scheme val="minor"/>
    </font>
    <font>
      <sz val="14"/>
      <color rgb="FF9C0006"/>
      <name val="Calibri"/>
      <charset val="134"/>
      <scheme val="minor"/>
    </font>
    <font>
      <b/>
      <sz val="14"/>
      <color rgb="FF3F3F3F"/>
      <name val="Calibri"/>
      <charset val="134"/>
      <scheme val="minor"/>
    </font>
    <font>
      <b/>
      <sz val="18"/>
      <color theme="3"/>
      <name val="Cambria"/>
      <charset val="134"/>
      <scheme val="major"/>
    </font>
    <font>
      <sz val="14"/>
      <color rgb="FF9C65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8"/>
      <color theme="3"/>
      <name val="Cambria"/>
      <charset val="134"/>
      <scheme val="major"/>
    </font>
    <font>
      <b/>
      <sz val="11"/>
      <color rgb="FFFA7D00"/>
      <name val="Calibri"/>
      <charset val="134"/>
      <scheme val="minor"/>
    </font>
    <font>
      <sz val="11"/>
      <color rgb="FF3F3F76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1"/>
      <color rgb="FF006100"/>
      <name val="Calibri"/>
      <charset val="134"/>
      <scheme val="minor"/>
    </font>
    <font>
      <i/>
      <sz val="11"/>
      <color rgb="FF7F7F7F"/>
      <name val="Calibri"/>
      <charset val="134"/>
      <scheme val="minor"/>
    </font>
    <font>
      <sz val="10"/>
      <name val="Arial"/>
      <charset val="134"/>
    </font>
    <font>
      <sz val="11"/>
      <color rgb="FF9C6500"/>
      <name val="Calibri"/>
      <charset val="134"/>
      <scheme val="minor"/>
    </font>
    <font>
      <b/>
      <sz val="11"/>
      <color rgb="FF3F3F3F"/>
      <name val="Calibri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03">
    <xf numFmtId="0" fontId="0" fillId="0" borderId="0"/>
    <xf numFmtId="0" fontId="0" fillId="25" borderId="0" applyNumberFormat="0" applyBorder="0" applyAlignment="0" applyProtection="0"/>
    <xf numFmtId="176" fontId="0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5" fillId="17" borderId="0" applyNumberFormat="0" applyBorder="0" applyAlignment="0" applyProtection="0"/>
    <xf numFmtId="0" fontId="9" fillId="14" borderId="10" applyNumberFormat="0" applyAlignment="0" applyProtection="0"/>
    <xf numFmtId="0" fontId="17" fillId="0" borderId="12" applyNumberFormat="0" applyFill="0" applyAlignment="0" applyProtection="0"/>
    <xf numFmtId="0" fontId="28" fillId="27" borderId="0" applyNumberFormat="0" applyBorder="0" applyAlignment="0" applyProtection="0"/>
    <xf numFmtId="0" fontId="0" fillId="13" borderId="9" applyNumberFormat="0" applyFont="0" applyAlignment="0" applyProtection="0"/>
    <xf numFmtId="0" fontId="24" fillId="0" borderId="0" applyNumberFormat="0" applyFill="0" applyBorder="0" applyAlignment="0" applyProtection="0">
      <alignment vertical="center"/>
    </xf>
    <xf numFmtId="0" fontId="4" fillId="33" borderId="0" applyNumberFormat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25" fillId="21" borderId="0" applyNumberFormat="0" applyBorder="0" applyAlignment="0" applyProtection="0"/>
    <xf numFmtId="0" fontId="0" fillId="17" borderId="0" applyNumberFormat="0" applyBorder="0" applyAlignment="0" applyProtection="0"/>
    <xf numFmtId="0" fontId="25" fillId="30" borderId="0" applyNumberFormat="0" applyBorder="0" applyAlignment="0" applyProtection="0"/>
    <xf numFmtId="0" fontId="12" fillId="0" borderId="0" applyNumberFormat="0" applyFill="0" applyBorder="0" applyAlignment="0" applyProtection="0"/>
    <xf numFmtId="43" fontId="0" fillId="0" borderId="0" applyFont="0" applyFill="0" applyBorder="0" applyAlignment="0" applyProtection="0"/>
    <xf numFmtId="0" fontId="0" fillId="24" borderId="0" applyNumberFormat="0" applyBorder="0" applyAlignment="0" applyProtection="0"/>
    <xf numFmtId="0" fontId="25" fillId="0" borderId="0"/>
    <xf numFmtId="0" fontId="3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15" applyNumberFormat="0" applyFill="0" applyAlignment="0" applyProtection="0"/>
    <xf numFmtId="0" fontId="25" fillId="0" borderId="0"/>
    <xf numFmtId="0" fontId="25" fillId="20" borderId="0" applyNumberFormat="0" applyBorder="0" applyAlignment="0" applyProtection="0"/>
    <xf numFmtId="0" fontId="14" fillId="0" borderId="8" applyNumberFormat="0" applyFill="0" applyAlignment="0" applyProtection="0"/>
    <xf numFmtId="0" fontId="0" fillId="20" borderId="0" applyNumberFormat="0" applyBorder="0" applyAlignment="0" applyProtection="0"/>
    <xf numFmtId="0" fontId="14" fillId="0" borderId="0" applyNumberFormat="0" applyFill="0" applyBorder="0" applyAlignment="0" applyProtection="0"/>
    <xf numFmtId="0" fontId="22" fillId="16" borderId="13" applyNumberFormat="0" applyAlignment="0" applyProtection="0"/>
    <xf numFmtId="0" fontId="30" fillId="0" borderId="0" applyNumberFormat="0" applyFill="0" applyBorder="0" applyAlignment="0" applyProtection="0"/>
    <xf numFmtId="0" fontId="4" fillId="32" borderId="0" applyNumberFormat="0" applyBorder="0" applyAlignment="0" applyProtection="0"/>
    <xf numFmtId="0" fontId="27" fillId="23" borderId="0" applyNumberFormat="0" applyBorder="0" applyAlignment="0" applyProtection="0"/>
    <xf numFmtId="0" fontId="29" fillId="15" borderId="16" applyNumberFormat="0" applyAlignment="0" applyProtection="0"/>
    <xf numFmtId="0" fontId="19" fillId="15" borderId="13" applyNumberFormat="0" applyAlignment="0" applyProtection="0"/>
    <xf numFmtId="0" fontId="25" fillId="35" borderId="0" applyNumberFormat="0" applyBorder="0" applyAlignment="0" applyProtection="0"/>
    <xf numFmtId="0" fontId="0" fillId="21" borderId="0" applyNumberFormat="0" applyBorder="0" applyAlignment="0" applyProtection="0"/>
    <xf numFmtId="0" fontId="25" fillId="0" borderId="0"/>
    <xf numFmtId="0" fontId="25" fillId="35" borderId="0" applyNumberFormat="0" applyBorder="0" applyAlignment="0" applyProtection="0"/>
    <xf numFmtId="43" fontId="25" fillId="0" borderId="0" applyFont="0" applyFill="0" applyBorder="0" applyAlignment="0" applyProtection="0"/>
    <xf numFmtId="0" fontId="20" fillId="0" borderId="14" applyNumberFormat="0" applyFill="0" applyAlignment="0" applyProtection="0"/>
    <xf numFmtId="0" fontId="4" fillId="29" borderId="0" applyNumberFormat="0" applyBorder="0" applyAlignment="0" applyProtection="0"/>
    <xf numFmtId="0" fontId="16" fillId="0" borderId="11" applyNumberFormat="0" applyFill="0" applyAlignment="0" applyProtection="0"/>
    <xf numFmtId="0" fontId="26" fillId="32" borderId="0" applyNumberFormat="0" applyBorder="0" applyAlignment="0" applyProtection="0"/>
    <xf numFmtId="0" fontId="28" fillId="27" borderId="0" applyNumberFormat="0" applyBorder="0" applyAlignment="0" applyProtection="0"/>
    <xf numFmtId="0" fontId="0" fillId="30" borderId="0" applyNumberFormat="0" applyBorder="0" applyAlignment="0" applyProtection="0"/>
    <xf numFmtId="0" fontId="31" fillId="40" borderId="0" applyNumberFormat="0" applyBorder="0" applyAlignment="0" applyProtection="0"/>
    <xf numFmtId="0" fontId="4" fillId="28" borderId="0" applyNumberFormat="0" applyBorder="0" applyAlignment="0" applyProtection="0"/>
    <xf numFmtId="0" fontId="25" fillId="0" borderId="0"/>
    <xf numFmtId="0" fontId="0" fillId="36" borderId="0" applyNumberFormat="0" applyBorder="0" applyAlignment="0" applyProtection="0"/>
    <xf numFmtId="0" fontId="25" fillId="19" borderId="0" applyNumberFormat="0" applyBorder="0" applyAlignment="0" applyProtection="0"/>
    <xf numFmtId="0" fontId="4" fillId="31" borderId="0" applyNumberFormat="0" applyBorder="0" applyAlignment="0" applyProtection="0"/>
    <xf numFmtId="0" fontId="4" fillId="39" borderId="0" applyNumberFormat="0" applyBorder="0" applyAlignment="0" applyProtection="0"/>
    <xf numFmtId="0" fontId="0" fillId="35" borderId="0" applyNumberFormat="0" applyBorder="0" applyAlignment="0" applyProtection="0"/>
    <xf numFmtId="0" fontId="0" fillId="30" borderId="0" applyNumberFormat="0" applyBorder="0" applyAlignment="0" applyProtection="0"/>
    <xf numFmtId="0" fontId="33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29" borderId="0" applyNumberFormat="0" applyBorder="0" applyAlignment="0" applyProtection="0"/>
    <xf numFmtId="0" fontId="25" fillId="0" borderId="0"/>
    <xf numFmtId="0" fontId="0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25" fillId="0" borderId="0"/>
    <xf numFmtId="0" fontId="0" fillId="34" borderId="0" applyNumberFormat="0" applyBorder="0" applyAlignment="0" applyProtection="0"/>
    <xf numFmtId="0" fontId="25" fillId="21" borderId="0" applyNumberFormat="0" applyBorder="0" applyAlignment="0" applyProtection="0"/>
    <xf numFmtId="0" fontId="0" fillId="19" borderId="0" applyNumberFormat="0" applyBorder="0" applyAlignment="0" applyProtection="0"/>
    <xf numFmtId="0" fontId="4" fillId="10" borderId="0" applyNumberFormat="0" applyBorder="0" applyAlignment="0" applyProtection="0"/>
    <xf numFmtId="0" fontId="25" fillId="21" borderId="0" applyNumberFormat="0" applyBorder="0" applyAlignment="0" applyProtection="0"/>
    <xf numFmtId="0" fontId="0" fillId="26" borderId="0" applyNumberFormat="0" applyBorder="0" applyAlignment="0" applyProtection="0"/>
    <xf numFmtId="0" fontId="4" fillId="37" borderId="0" applyNumberFormat="0" applyBorder="0" applyAlignment="0" applyProtection="0"/>
    <xf numFmtId="0" fontId="26" fillId="22" borderId="0" applyNumberFormat="0" applyBorder="0" applyAlignment="0" applyProtection="0"/>
    <xf numFmtId="0" fontId="4" fillId="4" borderId="0" applyNumberFormat="0" applyBorder="0" applyAlignment="0" applyProtection="0"/>
    <xf numFmtId="0" fontId="25" fillId="35" borderId="0" applyNumberFormat="0" applyBorder="0" applyAlignment="0" applyProtection="0"/>
    <xf numFmtId="0" fontId="25" fillId="21" borderId="0" applyNumberFormat="0" applyBorder="0" applyAlignment="0" applyProtection="0"/>
    <xf numFmtId="0" fontId="0" fillId="38" borderId="0" applyNumberFormat="0" applyBorder="0" applyAlignment="0" applyProtection="0"/>
    <xf numFmtId="0" fontId="4" fillId="41" borderId="0" applyNumberFormat="0" applyBorder="0" applyAlignment="0" applyProtection="0"/>
    <xf numFmtId="0" fontId="25" fillId="0" borderId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0" fillId="21" borderId="0" applyNumberFormat="0" applyBorder="0" applyAlignment="0" applyProtection="0"/>
    <xf numFmtId="0" fontId="25" fillId="0" borderId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6" fillId="18" borderId="0" applyNumberFormat="0" applyBorder="0" applyAlignment="0" applyProtection="0"/>
    <xf numFmtId="0" fontId="25" fillId="35" borderId="0" applyNumberFormat="0" applyBorder="0" applyAlignment="0" applyProtection="0"/>
    <xf numFmtId="0" fontId="4" fillId="18" borderId="0" applyNumberFormat="0" applyBorder="0" applyAlignment="0" applyProtection="0"/>
    <xf numFmtId="0" fontId="25" fillId="35" borderId="0" applyNumberFormat="0" applyBorder="0" applyAlignment="0" applyProtection="0"/>
    <xf numFmtId="0" fontId="0" fillId="35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0" fillId="34" borderId="0" applyNumberFormat="0" applyBorder="0" applyAlignment="0" applyProtection="0"/>
    <xf numFmtId="0" fontId="25" fillId="38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0" fillId="36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34" fillId="15" borderId="13" applyNumberFormat="0" applyAlignment="0" applyProtection="0"/>
    <xf numFmtId="0" fontId="25" fillId="30" borderId="0" applyNumberFormat="0" applyBorder="0" applyAlignment="0" applyProtection="0"/>
    <xf numFmtId="0" fontId="19" fillId="15" borderId="13" applyNumberFormat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0" fillId="25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176" fontId="25" fillId="0" borderId="0" applyFont="0" applyFill="0" applyBorder="0" applyAlignment="0" applyProtection="0"/>
    <xf numFmtId="0" fontId="25" fillId="24" borderId="0" applyNumberFormat="0" applyBorder="0" applyAlignment="0" applyProtection="0"/>
    <xf numFmtId="43" fontId="25" fillId="0" borderId="0" applyFont="0" applyFill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0" fillId="24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0" fillId="17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6" fillId="41" borderId="0" applyNumberFormat="0" applyBorder="0" applyAlignment="0" applyProtection="0"/>
    <xf numFmtId="0" fontId="25" fillId="19" borderId="0" applyNumberFormat="0" applyBorder="0" applyAlignment="0" applyProtection="0"/>
    <xf numFmtId="0" fontId="4" fillId="41" borderId="0" applyNumberFormat="0" applyBorder="0" applyAlignment="0" applyProtection="0"/>
    <xf numFmtId="0" fontId="25" fillId="19" borderId="0" applyNumberFormat="0" applyBorder="0" applyAlignment="0" applyProtection="0"/>
    <xf numFmtId="0" fontId="0" fillId="19" borderId="0" applyNumberFormat="0" applyBorder="0" applyAlignment="0" applyProtection="0"/>
    <xf numFmtId="0" fontId="25" fillId="26" borderId="0" applyNumberFormat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26" borderId="0" applyNumberFormat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26" borderId="0" applyNumberFormat="0" applyBorder="0" applyAlignment="0" applyProtection="0"/>
    <xf numFmtId="0" fontId="25" fillId="0" borderId="0"/>
    <xf numFmtId="0" fontId="25" fillId="26" borderId="0" applyNumberFormat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0" fillId="26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37" fillId="0" borderId="0" applyNumberFormat="0" applyFill="0" applyBorder="0" applyAlignment="0" applyProtection="0"/>
    <xf numFmtId="0" fontId="25" fillId="38" borderId="0" applyNumberFormat="0" applyBorder="0" applyAlignment="0" applyProtection="0"/>
    <xf numFmtId="0" fontId="0" fillId="38" borderId="0" applyNumberFormat="0" applyBorder="0" applyAlignment="0" applyProtection="0"/>
    <xf numFmtId="0" fontId="26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6" fillId="33" borderId="0" applyNumberFormat="0" applyBorder="0" applyAlignment="0" applyProtection="0"/>
    <xf numFmtId="0" fontId="4" fillId="33" borderId="0" applyNumberFormat="0" applyBorder="0" applyAlignment="0" applyProtection="0"/>
    <xf numFmtId="0" fontId="26" fillId="37" borderId="0" applyNumberFormat="0" applyBorder="0" applyAlignment="0" applyProtection="0"/>
    <xf numFmtId="0" fontId="4" fillId="37" borderId="0" applyNumberFormat="0" applyBorder="0" applyAlignment="0" applyProtection="0"/>
    <xf numFmtId="0" fontId="26" fillId="28" borderId="0" applyNumberFormat="0" applyBorder="0" applyAlignment="0" applyProtection="0"/>
    <xf numFmtId="0" fontId="4" fillId="28" borderId="0" applyNumberFormat="0" applyBorder="0" applyAlignment="0" applyProtection="0"/>
    <xf numFmtId="0" fontId="26" fillId="39" borderId="0" applyNumberFormat="0" applyBorder="0" applyAlignment="0" applyProtection="0"/>
    <xf numFmtId="0" fontId="4" fillId="39" borderId="0" applyNumberFormat="0" applyBorder="0" applyAlignment="0" applyProtection="0"/>
    <xf numFmtId="0" fontId="26" fillId="29" borderId="0" applyNumberFormat="0" applyBorder="0" applyAlignment="0" applyProtection="0"/>
    <xf numFmtId="0" fontId="4" fillId="22" borderId="0" applyNumberFormat="0" applyBorder="0" applyAlignment="0" applyProtection="0"/>
    <xf numFmtId="0" fontId="26" fillId="10" borderId="0" applyNumberFormat="0" applyBorder="0" applyAlignment="0" applyProtection="0"/>
    <xf numFmtId="0" fontId="4" fillId="10" borderId="0" applyNumberFormat="0" applyBorder="0" applyAlignment="0" applyProtection="0"/>
    <xf numFmtId="0" fontId="26" fillId="4" borderId="0" applyNumberFormat="0" applyBorder="0" applyAlignment="0" applyProtection="0"/>
    <xf numFmtId="0" fontId="4" fillId="4" borderId="0" applyNumberFormat="0" applyBorder="0" applyAlignment="0" applyProtection="0"/>
    <xf numFmtId="0" fontId="38" fillId="27" borderId="0" applyNumberFormat="0" applyBorder="0" applyAlignment="0" applyProtection="0"/>
    <xf numFmtId="0" fontId="32" fillId="14" borderId="10" applyNumberFormat="0" applyAlignment="0" applyProtection="0"/>
    <xf numFmtId="0" fontId="9" fillId="14" borderId="10" applyNumberFormat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6" fillId="0" borderId="14" applyNumberFormat="0" applyFill="0" applyAlignment="0" applyProtection="0"/>
    <xf numFmtId="43" fontId="25" fillId="0" borderId="0" applyFont="0" applyFill="0" applyBorder="0" applyAlignment="0" applyProtection="0"/>
    <xf numFmtId="0" fontId="20" fillId="0" borderId="14" applyNumberFormat="0" applyFill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13" borderId="9" applyNumberFormat="0" applyFont="0" applyAlignment="0" applyProtection="0"/>
    <xf numFmtId="43" fontId="25" fillId="0" borderId="0" applyFont="0" applyFill="0" applyBorder="0" applyAlignment="0" applyProtection="0"/>
    <xf numFmtId="0" fontId="25" fillId="13" borderId="9" applyNumberFormat="0" applyFont="0" applyAlignment="0" applyProtection="0"/>
    <xf numFmtId="43" fontId="25" fillId="0" borderId="0" applyFont="0" applyFill="0" applyBorder="0" applyAlignment="0" applyProtection="0"/>
    <xf numFmtId="0" fontId="25" fillId="13" borderId="9" applyNumberFormat="0" applyFont="0" applyAlignment="0" applyProtection="0"/>
    <xf numFmtId="43" fontId="25" fillId="0" borderId="0" applyFont="0" applyFill="0" applyBorder="0" applyAlignment="0" applyProtection="0"/>
    <xf numFmtId="0" fontId="25" fillId="13" borderId="9" applyNumberFormat="0" applyFont="0" applyAlignment="0" applyProtection="0"/>
    <xf numFmtId="43" fontId="25" fillId="0" borderId="0" applyFont="0" applyFill="0" applyBorder="0" applyAlignment="0" applyProtection="0"/>
    <xf numFmtId="0" fontId="25" fillId="13" borderId="9" applyNumberFormat="0" applyFont="0" applyAlignment="0" applyProtection="0"/>
    <xf numFmtId="43" fontId="25" fillId="0" borderId="0" applyFont="0" applyFill="0" applyBorder="0" applyAlignment="0" applyProtection="0"/>
    <xf numFmtId="0" fontId="25" fillId="13" borderId="9" applyNumberFormat="0" applyFont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13" borderId="9" applyNumberFormat="0" applyFont="0" applyAlignment="0" applyProtection="0"/>
    <xf numFmtId="43" fontId="25" fillId="0" borderId="0" applyFont="0" applyFill="0" applyBorder="0" applyAlignment="0" applyProtection="0"/>
    <xf numFmtId="0" fontId="25" fillId="13" borderId="9" applyNumberFormat="0" applyFont="0" applyAlignment="0" applyProtection="0"/>
    <xf numFmtId="43" fontId="25" fillId="0" borderId="0" applyFont="0" applyFill="0" applyBorder="0" applyAlignment="0" applyProtection="0"/>
    <xf numFmtId="0" fontId="0" fillId="13" borderId="9" applyNumberFormat="0" applyFont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29" fillId="15" borderId="16" applyNumberFormat="0" applyAlignment="0" applyProtection="0"/>
    <xf numFmtId="43" fontId="0" fillId="0" borderId="0" applyFont="0" applyFill="0" applyBorder="0" applyAlignment="0" applyProtection="0"/>
    <xf numFmtId="0" fontId="39" fillId="23" borderId="0" applyNumberFormat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23" borderId="0" applyNumberFormat="0" applyBorder="0" applyAlignment="0" applyProtection="0"/>
    <xf numFmtId="43" fontId="0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5" fillId="16" borderId="13" applyNumberFormat="0" applyAlignment="0" applyProtection="0"/>
    <xf numFmtId="0" fontId="22" fillId="16" borderId="13" applyNumberFormat="0" applyAlignment="0" applyProtection="0"/>
    <xf numFmtId="0" fontId="42" fillId="40" borderId="0" applyNumberFormat="0" applyBorder="0" applyAlignment="0" applyProtection="0"/>
    <xf numFmtId="0" fontId="31" fillId="40" borderId="0" applyNumberFormat="0" applyBorder="0" applyAlignment="0" applyProtection="0"/>
    <xf numFmtId="0" fontId="25" fillId="0" borderId="0"/>
    <xf numFmtId="0" fontId="25" fillId="0" borderId="0"/>
    <xf numFmtId="0" fontId="4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/>
    <xf numFmtId="0" fontId="25" fillId="0" borderId="0"/>
    <xf numFmtId="0" fontId="25" fillId="0" borderId="0"/>
    <xf numFmtId="0" fontId="43" fillId="15" borderId="16" applyNumberFormat="0" applyAlignment="0" applyProtection="0"/>
    <xf numFmtId="0" fontId="6" fillId="0" borderId="11" applyNumberFormat="0" applyFill="0" applyAlignment="0" applyProtection="0"/>
    <xf numFmtId="0" fontId="16" fillId="0" borderId="11" applyNumberFormat="0" applyFill="0" applyAlignment="0" applyProtection="0"/>
    <xf numFmtId="0" fontId="12" fillId="0" borderId="0" applyNumberFormat="0" applyFill="0" applyBorder="0" applyAlignment="0" applyProtection="0"/>
  </cellStyleXfs>
  <cellXfs count="96">
    <xf numFmtId="0" fontId="0" fillId="0" borderId="0" xfId="0"/>
    <xf numFmtId="176" fontId="1" fillId="2" borderId="1" xfId="2" applyFont="1" applyFill="1" applyBorder="1" applyAlignment="1">
      <alignment horizontal="left" vertical="center"/>
    </xf>
    <xf numFmtId="176" fontId="1" fillId="2" borderId="1" xfId="2" applyFont="1" applyFill="1" applyBorder="1" applyAlignment="1">
      <alignment horizontal="center" vertical="center"/>
    </xf>
    <xf numFmtId="176" fontId="2" fillId="0" borderId="1" xfId="2" applyFont="1" applyBorder="1" applyAlignment="1">
      <alignment horizontal="left" vertical="center"/>
    </xf>
    <xf numFmtId="176" fontId="2" fillId="0" borderId="1" xfId="2" applyFont="1" applyBorder="1" applyAlignment="1">
      <alignment horizontal="center" vertical="center"/>
    </xf>
    <xf numFmtId="176" fontId="2" fillId="0" borderId="1" xfId="2" applyFont="1" applyBorder="1"/>
    <xf numFmtId="176" fontId="1" fillId="3" borderId="1" xfId="2" applyFont="1" applyFill="1" applyBorder="1" applyAlignment="1">
      <alignment horizontal="left" vertical="center"/>
    </xf>
    <xf numFmtId="176" fontId="1" fillId="3" borderId="1" xfId="2" applyFont="1" applyFill="1" applyBorder="1" applyAlignment="1">
      <alignment horizontal="center" vertical="center"/>
    </xf>
    <xf numFmtId="176" fontId="2" fillId="4" borderId="1" xfId="2" applyFont="1" applyFill="1" applyBorder="1" applyAlignment="1">
      <alignment horizontal="left" vertical="center"/>
    </xf>
    <xf numFmtId="176" fontId="2" fillId="4" borderId="1" xfId="2" applyFont="1" applyFill="1" applyBorder="1"/>
    <xf numFmtId="176" fontId="2" fillId="4" borderId="1" xfId="0" applyNumberFormat="1" applyFont="1" applyFill="1" applyBorder="1"/>
    <xf numFmtId="176" fontId="2" fillId="5" borderId="1" xfId="2" applyFont="1" applyFill="1" applyBorder="1" applyAlignment="1">
      <alignment horizontal="left" vertical="center"/>
    </xf>
    <xf numFmtId="176" fontId="1" fillId="5" borderId="1" xfId="2" applyFont="1" applyFill="1" applyBorder="1"/>
    <xf numFmtId="176" fontId="2" fillId="5" borderId="1" xfId="2" applyFont="1" applyFill="1" applyBorder="1"/>
    <xf numFmtId="176" fontId="3" fillId="6" borderId="1" xfId="2" applyFont="1" applyFill="1" applyBorder="1" applyAlignment="1">
      <alignment horizontal="left" vertical="center"/>
    </xf>
    <xf numFmtId="176" fontId="4" fillId="6" borderId="1" xfId="0" applyNumberFormat="1" applyFont="1" applyFill="1" applyBorder="1"/>
    <xf numFmtId="176" fontId="5" fillId="6" borderId="1" xfId="0" applyNumberFormat="1" applyFont="1" applyFill="1" applyBorder="1"/>
    <xf numFmtId="0" fontId="6" fillId="0" borderId="2" xfId="276" applyFont="1" applyBorder="1" applyAlignment="1">
      <alignment horizontal="left"/>
    </xf>
    <xf numFmtId="0" fontId="6" fillId="0" borderId="3" xfId="276" applyFont="1" applyBorder="1" applyAlignment="1">
      <alignment horizontal="left"/>
    </xf>
    <xf numFmtId="176" fontId="0" fillId="0" borderId="0" xfId="0" applyNumberFormat="1"/>
    <xf numFmtId="4" fontId="0" fillId="0" borderId="0" xfId="0" applyNumberFormat="1"/>
    <xf numFmtId="176" fontId="0" fillId="0" borderId="0" xfId="2" applyFont="1"/>
    <xf numFmtId="176" fontId="0" fillId="7" borderId="0" xfId="2" applyFont="1" applyFill="1"/>
    <xf numFmtId="0" fontId="6" fillId="0" borderId="2" xfId="38" applyFont="1" applyBorder="1" applyAlignment="1">
      <alignment horizontal="left"/>
    </xf>
    <xf numFmtId="0" fontId="6" fillId="0" borderId="3" xfId="38" applyFont="1" applyBorder="1" applyAlignment="1">
      <alignment horizontal="left"/>
    </xf>
    <xf numFmtId="0" fontId="2" fillId="0" borderId="0" xfId="0" applyFont="1" applyFill="1"/>
    <xf numFmtId="0" fontId="2" fillId="3" borderId="0" xfId="0" applyFont="1" applyFill="1"/>
    <xf numFmtId="0" fontId="2" fillId="0" borderId="0" xfId="0" applyFont="1" applyBorder="1"/>
    <xf numFmtId="0" fontId="2" fillId="0" borderId="0" xfId="0" applyFont="1"/>
    <xf numFmtId="176" fontId="1" fillId="0" borderId="1" xfId="2" applyFont="1" applyFill="1" applyBorder="1" applyAlignment="1">
      <alignment horizontal="center" vertical="center"/>
    </xf>
    <xf numFmtId="176" fontId="1" fillId="0" borderId="1" xfId="2" applyFont="1" applyFill="1" applyBorder="1" applyAlignment="1">
      <alignment horizontal="left" vertical="center"/>
    </xf>
    <xf numFmtId="0" fontId="2" fillId="0" borderId="1" xfId="0" applyFont="1" applyBorder="1"/>
    <xf numFmtId="4" fontId="2" fillId="0" borderId="1" xfId="0" applyNumberFormat="1" applyFont="1" applyBorder="1"/>
    <xf numFmtId="3" fontId="2" fillId="0" borderId="1" xfId="0" applyNumberFormat="1" applyFont="1" applyBorder="1"/>
    <xf numFmtId="0" fontId="1" fillId="3" borderId="1" xfId="0" applyFont="1" applyFill="1" applyBorder="1"/>
    <xf numFmtId="4" fontId="1" fillId="3" borderId="0" xfId="0" applyNumberFormat="1" applyFont="1" applyFill="1"/>
    <xf numFmtId="4" fontId="1" fillId="3" borderId="1" xfId="0" applyNumberFormat="1" applyFont="1" applyFill="1" applyBorder="1"/>
    <xf numFmtId="176" fontId="1" fillId="3" borderId="1" xfId="2" applyFont="1" applyFill="1" applyBorder="1"/>
    <xf numFmtId="0" fontId="2" fillId="0" borderId="4" xfId="0" applyFont="1" applyBorder="1"/>
    <xf numFmtId="0" fontId="2" fillId="0" borderId="5" xfId="0" applyFont="1" applyBorder="1"/>
    <xf numFmtId="0" fontId="0" fillId="0" borderId="0" xfId="0" applyFill="1"/>
    <xf numFmtId="0" fontId="0" fillId="2" borderId="0" xfId="0" applyFill="1"/>
    <xf numFmtId="0" fontId="0" fillId="0" borderId="0" xfId="0" applyAlignment="1">
      <alignment horizontal="center"/>
    </xf>
    <xf numFmtId="0" fontId="0" fillId="0" borderId="1" xfId="0" applyFill="1" applyBorder="1"/>
    <xf numFmtId="4" fontId="2" fillId="0" borderId="6" xfId="0" applyNumberFormat="1" applyFont="1" applyFill="1" applyBorder="1"/>
    <xf numFmtId="4" fontId="2" fillId="0" borderId="0" xfId="0" applyNumberFormat="1" applyFont="1"/>
    <xf numFmtId="0" fontId="2" fillId="2" borderId="1" xfId="0" applyFont="1" applyFill="1" applyBorder="1"/>
    <xf numFmtId="4" fontId="1" fillId="2" borderId="1" xfId="0" applyNumberFormat="1" applyFont="1" applyFill="1" applyBorder="1"/>
    <xf numFmtId="4" fontId="1" fillId="2" borderId="0" xfId="0" applyNumberFormat="1" applyFont="1" applyFill="1"/>
    <xf numFmtId="0" fontId="0" fillId="0" borderId="1" xfId="0" applyBorder="1"/>
    <xf numFmtId="0" fontId="4" fillId="8" borderId="0" xfId="0" applyFont="1" applyFill="1"/>
    <xf numFmtId="0" fontId="4" fillId="8" borderId="0" xfId="0" applyFont="1" applyFill="1" applyAlignment="1">
      <alignment horizontal="center"/>
    </xf>
    <xf numFmtId="176" fontId="2" fillId="0" borderId="0" xfId="2" applyFont="1" applyBorder="1" applyAlignment="1">
      <alignment horizontal="center" vertical="center"/>
    </xf>
    <xf numFmtId="176" fontId="0" fillId="0" borderId="0" xfId="0" applyNumberFormat="1" applyAlignment="1">
      <alignment horizontal="center"/>
    </xf>
    <xf numFmtId="176" fontId="2" fillId="4" borderId="1" xfId="2" applyFont="1" applyFill="1" applyBorder="1" applyAlignment="1">
      <alignment horizontal="center"/>
    </xf>
    <xf numFmtId="176" fontId="1" fillId="5" borderId="1" xfId="2" applyFont="1" applyFill="1" applyBorder="1" applyAlignment="1">
      <alignment horizontal="center"/>
    </xf>
    <xf numFmtId="176" fontId="4" fillId="6" borderId="1" xfId="0" applyNumberFormat="1" applyFont="1" applyFill="1" applyBorder="1" applyAlignment="1">
      <alignment horizontal="center"/>
    </xf>
    <xf numFmtId="176" fontId="3" fillId="8" borderId="6" xfId="2" applyFont="1" applyFill="1" applyBorder="1" applyAlignment="1">
      <alignment horizontal="center" vertical="center"/>
    </xf>
    <xf numFmtId="176" fontId="3" fillId="8" borderId="1" xfId="2" applyFont="1" applyFill="1" applyBorder="1" applyAlignment="1">
      <alignment horizontal="center" vertical="center"/>
    </xf>
    <xf numFmtId="176" fontId="4" fillId="8" borderId="0" xfId="0" applyNumberFormat="1" applyFont="1" applyFill="1"/>
    <xf numFmtId="2" fontId="4" fillId="8" borderId="0" xfId="0" applyNumberFormat="1" applyFont="1" applyFill="1" applyAlignment="1">
      <alignment horizontal="center"/>
    </xf>
    <xf numFmtId="0" fontId="0" fillId="9" borderId="0" xfId="0" applyFill="1"/>
    <xf numFmtId="0" fontId="7" fillId="0" borderId="0" xfId="0" applyFont="1"/>
    <xf numFmtId="176" fontId="8" fillId="9" borderId="1" xfId="2" applyFont="1" applyFill="1" applyBorder="1" applyAlignment="1">
      <alignment horizontal="center" vertical="center"/>
    </xf>
    <xf numFmtId="176" fontId="1" fillId="9" borderId="1" xfId="2" applyFont="1" applyFill="1" applyBorder="1" applyAlignment="1">
      <alignment horizontal="center" vertical="center"/>
    </xf>
    <xf numFmtId="43" fontId="2" fillId="0" borderId="1" xfId="262" applyFont="1" applyFill="1" applyBorder="1" applyAlignment="1">
      <alignment horizontal="center" vertical="center"/>
    </xf>
    <xf numFmtId="43" fontId="2" fillId="9" borderId="0" xfId="262" applyFont="1" applyFill="1" applyBorder="1" applyAlignment="1">
      <alignment horizontal="center" vertical="center"/>
    </xf>
    <xf numFmtId="176" fontId="1" fillId="4" borderId="1" xfId="2" applyFont="1" applyFill="1" applyBorder="1"/>
    <xf numFmtId="176" fontId="9" fillId="6" borderId="1" xfId="0" applyNumberFormat="1" applyFont="1" applyFill="1" applyBorder="1"/>
    <xf numFmtId="0" fontId="10" fillId="0" borderId="0" xfId="0" applyFont="1"/>
    <xf numFmtId="176" fontId="2" fillId="0" borderId="0" xfId="0" applyNumberFormat="1" applyFont="1" applyFill="1"/>
    <xf numFmtId="0" fontId="0" fillId="10" borderId="0" xfId="0" applyFill="1"/>
    <xf numFmtId="0" fontId="11" fillId="0" borderId="0" xfId="0" applyFont="1" applyAlignment="1">
      <alignment horizontal="center"/>
    </xf>
    <xf numFmtId="176" fontId="1" fillId="2" borderId="7" xfId="2" applyFont="1" applyFill="1" applyBorder="1" applyAlignment="1">
      <alignment horizontal="center" vertical="center"/>
    </xf>
    <xf numFmtId="176" fontId="1" fillId="10" borderId="7" xfId="2" applyFont="1" applyFill="1" applyBorder="1" applyAlignment="1">
      <alignment horizontal="center" vertical="center"/>
    </xf>
    <xf numFmtId="176" fontId="1" fillId="10" borderId="1" xfId="2" applyFont="1" applyFill="1" applyBorder="1" applyAlignment="1">
      <alignment horizontal="center" vertical="center"/>
    </xf>
    <xf numFmtId="176" fontId="2" fillId="10" borderId="1" xfId="2" applyFont="1" applyFill="1" applyBorder="1" applyAlignment="1">
      <alignment horizontal="center" vertical="center"/>
    </xf>
    <xf numFmtId="176" fontId="0" fillId="0" borderId="1" xfId="2" applyFont="1" applyBorder="1" applyAlignment="1">
      <alignment horizontal="center" vertical="center"/>
    </xf>
    <xf numFmtId="177" fontId="0" fillId="0" borderId="1" xfId="6" applyNumberFormat="1" applyFont="1" applyBorder="1"/>
    <xf numFmtId="176" fontId="12" fillId="0" borderId="1" xfId="2" applyFont="1" applyBorder="1" applyAlignment="1">
      <alignment horizontal="center" vertical="center"/>
    </xf>
    <xf numFmtId="176" fontId="0" fillId="3" borderId="1" xfId="2" applyFont="1" applyFill="1" applyBorder="1" applyAlignment="1">
      <alignment horizontal="center" vertical="center"/>
    </xf>
    <xf numFmtId="176" fontId="0" fillId="4" borderId="1" xfId="2" applyFont="1" applyFill="1" applyBorder="1" applyAlignment="1">
      <alignment horizontal="center" vertical="center"/>
    </xf>
    <xf numFmtId="176" fontId="0" fillId="5" borderId="1" xfId="2" applyFont="1" applyFill="1" applyBorder="1" applyAlignment="1">
      <alignment horizontal="center" vertical="center"/>
    </xf>
    <xf numFmtId="176" fontId="3" fillId="6" borderId="1" xfId="0" applyNumberFormat="1" applyFont="1" applyFill="1" applyBorder="1"/>
    <xf numFmtId="176" fontId="0" fillId="6" borderId="1" xfId="2" applyFont="1" applyFill="1" applyBorder="1" applyAlignment="1">
      <alignment horizontal="center" vertical="center"/>
    </xf>
    <xf numFmtId="176" fontId="0" fillId="10" borderId="0" xfId="2" applyNumberFormat="1" applyFont="1" applyFill="1"/>
    <xf numFmtId="178" fontId="0" fillId="0" borderId="0" xfId="2" applyNumberFormat="1" applyFont="1"/>
    <xf numFmtId="0" fontId="13" fillId="0" borderId="0" xfId="0" applyFont="1"/>
    <xf numFmtId="176" fontId="0" fillId="10" borderId="0" xfId="2" applyFont="1" applyFill="1"/>
    <xf numFmtId="176" fontId="0" fillId="10" borderId="0" xfId="0" applyNumberFormat="1" applyFill="1"/>
    <xf numFmtId="176" fontId="1" fillId="2" borderId="7" xfId="2" applyFont="1" applyFill="1" applyBorder="1" applyAlignment="1">
      <alignment horizontal="center" vertical="center"/>
    </xf>
    <xf numFmtId="177" fontId="0" fillId="11" borderId="1" xfId="6" applyNumberFormat="1" applyFont="1" applyFill="1" applyBorder="1"/>
    <xf numFmtId="177" fontId="0" fillId="4" borderId="1" xfId="6" applyNumberFormat="1" applyFont="1" applyFill="1" applyBorder="1"/>
    <xf numFmtId="177" fontId="0" fillId="5" borderId="1" xfId="6" applyNumberFormat="1" applyFont="1" applyFill="1" applyBorder="1"/>
    <xf numFmtId="177" fontId="4" fillId="12" borderId="1" xfId="6" applyNumberFormat="1" applyFont="1" applyFill="1" applyBorder="1"/>
    <xf numFmtId="176" fontId="0" fillId="0" borderId="0" xfId="2"/>
  </cellXfs>
  <cellStyles count="303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40% - Accent3 2 5" xfId="7"/>
    <cellStyle name="Check Cell" xfId="8" builtinId="23"/>
    <cellStyle name="Heading 2" xfId="9" builtinId="17"/>
    <cellStyle name="Bad 3" xfId="10"/>
    <cellStyle name="Note" xfId="11" builtinId="10"/>
    <cellStyle name="Hyperlink" xfId="12" builtinId="8"/>
    <cellStyle name="60% - Accent4" xfId="13" builtinId="44"/>
    <cellStyle name="Followed Hyperlink" xfId="14" builtinId="9"/>
    <cellStyle name="20% - Accent1 2 2" xfId="15"/>
    <cellStyle name="40% - Accent3" xfId="16" builtinId="39"/>
    <cellStyle name="20% - Accent6 2 3 2" xfId="17"/>
    <cellStyle name="Warning Text" xfId="18" builtinId="11"/>
    <cellStyle name="Comma 5 2 2" xfId="19"/>
    <cellStyle name="40% - Accent2" xfId="20" builtinId="35"/>
    <cellStyle name="Normal 6 3" xfId="21"/>
    <cellStyle name="Title" xfId="22" builtinId="15"/>
    <cellStyle name="CExplanatory Text" xfId="23" builtinId="53"/>
    <cellStyle name="Heading 1" xfId="24" builtinId="16"/>
    <cellStyle name="Normal 2 2 2 2 2" xfId="25"/>
    <cellStyle name="20% - Accent3 2" xfId="26"/>
    <cellStyle name="Heading 3" xfId="27" builtinId="18"/>
    <cellStyle name="20% - Accent3 3" xfId="28"/>
    <cellStyle name="Heading 4" xfId="29" builtinId="19"/>
    <cellStyle name="Input" xfId="30" builtinId="20"/>
    <cellStyle name="Title 3" xfId="31"/>
    <cellStyle name="60% - Accent3" xfId="32" builtinId="40"/>
    <cellStyle name="Good" xfId="33" builtinId="26"/>
    <cellStyle name="Output" xfId="34" builtinId="21"/>
    <cellStyle name="Calculation" xfId="35" builtinId="22"/>
    <cellStyle name="20% - Accent2 2 3 2" xfId="36"/>
    <cellStyle name="20% - Accent1" xfId="37" builtinId="30"/>
    <cellStyle name="Normal 2 2 2" xfId="38"/>
    <cellStyle name="20% - Accent2 2 2 3" xfId="39"/>
    <cellStyle name="Comma 2 4" xfId="40"/>
    <cellStyle name="Linked Cell" xfId="41" builtinId="24"/>
    <cellStyle name="Accent3 3" xfId="42"/>
    <cellStyle name="Total" xfId="43" builtinId="25"/>
    <cellStyle name="60% - Accent3 2" xfId="44"/>
    <cellStyle name="Bad" xfId="45" builtinId="27"/>
    <cellStyle name="20% - Accent6 3" xfId="46"/>
    <cellStyle name="Neutral" xfId="47" builtinId="28"/>
    <cellStyle name="Accent1" xfId="48" builtinId="29"/>
    <cellStyle name="Normal 2 2 2 4" xfId="49"/>
    <cellStyle name="20% - Accent5" xfId="50" builtinId="46"/>
    <cellStyle name="40% - Accent4 2 3 2" xfId="51"/>
    <cellStyle name="60% - Accent1" xfId="52" builtinId="32"/>
    <cellStyle name="Accent2" xfId="53" builtinId="33"/>
    <cellStyle name="20% - Accent2" xfId="54" builtinId="34"/>
    <cellStyle name="20% - Accent6" xfId="55" builtinId="50"/>
    <cellStyle name="Title 2" xfId="56"/>
    <cellStyle name="60% - Accent2" xfId="57" builtinId="36"/>
    <cellStyle name="Accent3" xfId="58" builtinId="37"/>
    <cellStyle name="Normal 2 2 2 2" xfId="59"/>
    <cellStyle name="20% - Accent3" xfId="60" builtinId="38"/>
    <cellStyle name="20% - Accent1 2 3 2" xfId="61"/>
    <cellStyle name="Accent4" xfId="62" builtinId="41"/>
    <cellStyle name="Normal 2 2 2 3" xfId="63"/>
    <cellStyle name="20% - Accent4" xfId="64" builtinId="42"/>
    <cellStyle name="20% - Accent1 2 3" xfId="65"/>
    <cellStyle name="40% - Accent4" xfId="66" builtinId="43"/>
    <cellStyle name="Accent5" xfId="67" builtinId="45"/>
    <cellStyle name="20% - Accent1 2 4" xfId="68"/>
    <cellStyle name="40% - Accent5" xfId="69" builtinId="47"/>
    <cellStyle name="60% - Accent5" xfId="70" builtinId="48"/>
    <cellStyle name="Accent4 2" xfId="71"/>
    <cellStyle name="Accent6" xfId="72" builtinId="49"/>
    <cellStyle name="20% - Accent2 2 2 2" xfId="73"/>
    <cellStyle name="20% - Accent1 2 5" xfId="74"/>
    <cellStyle name="40% - Accent6" xfId="75" builtinId="51"/>
    <cellStyle name="60% - Accent6" xfId="76" builtinId="52"/>
    <cellStyle name="Normal 3 5" xfId="77"/>
    <cellStyle name="20% - Accent1 2" xfId="78"/>
    <cellStyle name="20% - Accent1 2 2 2" xfId="79"/>
    <cellStyle name="20% - Accent1 2 2 3" xfId="80"/>
    <cellStyle name="20% - Accent1 3" xfId="81"/>
    <cellStyle name="Normal 4 5" xfId="82"/>
    <cellStyle name="20% - Accent2 2" xfId="83"/>
    <cellStyle name="20% - Accent2 2 2" xfId="84"/>
    <cellStyle name="20% - Accent2 2 3" xfId="85"/>
    <cellStyle name="60% - Accent2 2" xfId="86"/>
    <cellStyle name="20% - Accent2 2 4" xfId="87"/>
    <cellStyle name="60% - Accent2 3" xfId="88"/>
    <cellStyle name="20% - Accent2 2 5" xfId="89"/>
    <cellStyle name="20% - Accent2 3" xfId="90"/>
    <cellStyle name="20% - Accent3 2 2" xfId="91"/>
    <cellStyle name="20% - Accent3 2 2 2" xfId="92"/>
    <cellStyle name="20% - Accent3 2 2 3" xfId="93"/>
    <cellStyle name="20% - Accent3 2 3" xfId="94"/>
    <cellStyle name="40% - Accent3 2 3" xfId="95"/>
    <cellStyle name="20% - Accent3 2 3 2" xfId="96"/>
    <cellStyle name="20% - Accent3 2 4" xfId="97"/>
    <cellStyle name="20% - Accent3 2 5" xfId="98"/>
    <cellStyle name="20% - Accent4 2" xfId="99"/>
    <cellStyle name="20% - Accent4 2 2" xfId="100"/>
    <cellStyle name="20% - Accent4 2 4" xfId="101"/>
    <cellStyle name="20% - Accent4 2 2 2" xfId="102"/>
    <cellStyle name="20% - Accent4 2 5" xfId="103"/>
    <cellStyle name="20% - Accent4 2 2 3" xfId="104"/>
    <cellStyle name="20% - Accent4 2 3" xfId="105"/>
    <cellStyle name="20% - Accent4 2 3 2" xfId="106"/>
    <cellStyle name="20% - Accent4 3" xfId="107"/>
    <cellStyle name="40% - Accent6 2 2 3" xfId="108"/>
    <cellStyle name="20% - Accent5 2" xfId="109"/>
    <cellStyle name="20% - Accent5 2 2" xfId="110"/>
    <cellStyle name="20% - Accent5 2 2 2" xfId="111"/>
    <cellStyle name="20% - Accent5 2 2 3" xfId="112"/>
    <cellStyle name="20% - Accent5 2 3" xfId="113"/>
    <cellStyle name="20% - Accent5 2 3 2" xfId="114"/>
    <cellStyle name="20% - Accent5 2 4" xfId="115"/>
    <cellStyle name="20% - Accent5 2 5" xfId="116"/>
    <cellStyle name="20% - Accent5 3" xfId="117"/>
    <cellStyle name="20% - Accent6 2" xfId="118"/>
    <cellStyle name="20% - Accent6 2 2" xfId="119"/>
    <cellStyle name="20% - Accent6 2 2 2" xfId="120"/>
    <cellStyle name="20% - Accent6 2 2 3" xfId="121"/>
    <cellStyle name="Calculation 2" xfId="122"/>
    <cellStyle name="20% - Accent6 2 3" xfId="123"/>
    <cellStyle name="Calculation 3" xfId="124"/>
    <cellStyle name="20% - Accent6 2 4" xfId="125"/>
    <cellStyle name="20% - Accent6 2 5" xfId="126"/>
    <cellStyle name="40% - Accent1 2" xfId="127"/>
    <cellStyle name="40% - Accent1 2 2" xfId="128"/>
    <cellStyle name="40% - Accent1 2 2 2" xfId="129"/>
    <cellStyle name="40% - Accent1 2 2 3" xfId="130"/>
    <cellStyle name="40% - Accent1 2 3" xfId="131"/>
    <cellStyle name="40% - Accent1 2 3 2" xfId="132"/>
    <cellStyle name="40% - Accent1 2 4" xfId="133"/>
    <cellStyle name="40% - Accent1 2 5" xfId="134"/>
    <cellStyle name="40% - Accent1 3" xfId="135"/>
    <cellStyle name="40% - Accent2 2" xfId="136"/>
    <cellStyle name="40% - Accent2 2 2" xfId="137"/>
    <cellStyle name="Comma 4 3" xfId="138"/>
    <cellStyle name="40% - Accent2 2 2 2" xfId="139"/>
    <cellStyle name="Comma 4 4" xfId="140"/>
    <cellStyle name="40% - Accent2 2 2 3" xfId="141"/>
    <cellStyle name="40% - Accent2 2 3" xfId="142"/>
    <cellStyle name="40% - Accent2 2 3 2" xfId="143"/>
    <cellStyle name="40% - Accent2 2 4" xfId="144"/>
    <cellStyle name="40% - Accent2 2 5" xfId="145"/>
    <cellStyle name="40% - Accent2 3" xfId="146"/>
    <cellStyle name="40% - Accent3 2" xfId="147"/>
    <cellStyle name="40% - Accent3 2 2" xfId="148"/>
    <cellStyle name="40% - Accent3 2 2 2" xfId="149"/>
    <cellStyle name="40% - Accent3 2 2 3" xfId="150"/>
    <cellStyle name="40% - Accent3 2 3 2" xfId="151"/>
    <cellStyle name="40% - Accent3 2 4" xfId="152"/>
    <cellStyle name="40% - Accent3 3" xfId="153"/>
    <cellStyle name="40% - Accent4 2" xfId="154"/>
    <cellStyle name="40% - Accent4 2 2" xfId="155"/>
    <cellStyle name="40% - Accent4 2 2 2" xfId="156"/>
    <cellStyle name="40% - Accent4 2 2 3" xfId="157"/>
    <cellStyle name="40% - Accent4 2 3" xfId="158"/>
    <cellStyle name="60% - Accent6 2" xfId="159"/>
    <cellStyle name="40% - Accent4 2 4" xfId="160"/>
    <cellStyle name="60% - Accent6 3" xfId="161"/>
    <cellStyle name="40% - Accent4 2 5" xfId="162"/>
    <cellStyle name="40% - Accent4 3" xfId="163"/>
    <cellStyle name="40% - Accent5 2" xfId="164"/>
    <cellStyle name="Normal 2 2 4" xfId="165"/>
    <cellStyle name="Comma 2 3 3" xfId="166"/>
    <cellStyle name="40% - Accent5 2 2" xfId="167"/>
    <cellStyle name="Normal 2 2 4 2" xfId="168"/>
    <cellStyle name="Comma 2 3 3 2" xfId="169"/>
    <cellStyle name="40% - Accent5 2 2 2" xfId="170"/>
    <cellStyle name="40% - Accent5 2 2 3" xfId="171"/>
    <cellStyle name="Normal 2 2 5" xfId="172"/>
    <cellStyle name="Comma 2 3 4" xfId="173"/>
    <cellStyle name="40% - Accent5 2 3" xfId="174"/>
    <cellStyle name="Normal 2 2 5 2" xfId="175"/>
    <cellStyle name="40% - Accent5 2 3 2" xfId="176"/>
    <cellStyle name="Normal 2 2 6" xfId="177"/>
    <cellStyle name="Comma 2 3 5" xfId="178"/>
    <cellStyle name="40% - Accent5 2 4" xfId="179"/>
    <cellStyle name="40% - Accent5 2 5" xfId="180"/>
    <cellStyle name="40% - Accent5 3" xfId="181"/>
    <cellStyle name="40% - Accent6 2" xfId="182"/>
    <cellStyle name="40% - Accent6 2 2" xfId="183"/>
    <cellStyle name="40% - Accent6 2 2 2" xfId="184"/>
    <cellStyle name="40% - Accent6 2 3" xfId="185"/>
    <cellStyle name="40% - Accent6 2 3 2" xfId="186"/>
    <cellStyle name="40% - Accent6 2 4" xfId="187"/>
    <cellStyle name="Warning Text 2" xfId="188"/>
    <cellStyle name="40% - Accent6 2 5" xfId="189"/>
    <cellStyle name="40% - Accent6 3" xfId="190"/>
    <cellStyle name="60% - Accent1 2" xfId="191"/>
    <cellStyle name="60% - Accent1 3" xfId="192"/>
    <cellStyle name="60% - Accent3 3" xfId="193"/>
    <cellStyle name="60% - Accent4 2" xfId="194"/>
    <cellStyle name="60% - Accent4 3" xfId="195"/>
    <cellStyle name="60% - Accent5 2" xfId="196"/>
    <cellStyle name="60% - Accent5 3" xfId="197"/>
    <cellStyle name="Accent1 2" xfId="198"/>
    <cellStyle name="Accent1 3" xfId="199"/>
    <cellStyle name="Accent2 2" xfId="200"/>
    <cellStyle name="Accent2 3" xfId="201"/>
    <cellStyle name="Accent3 2" xfId="202"/>
    <cellStyle name="Accent4 3" xfId="203"/>
    <cellStyle name="Accent5 2" xfId="204"/>
    <cellStyle name="Accent5 3" xfId="205"/>
    <cellStyle name="Accent6 2" xfId="206"/>
    <cellStyle name="Accent6 3" xfId="207"/>
    <cellStyle name="Bad 2" xfId="208"/>
    <cellStyle name="Check Cell 2" xfId="209"/>
    <cellStyle name="Check Cell 3" xfId="210"/>
    <cellStyle name="Comma 2" xfId="211"/>
    <cellStyle name="Comma 2 2" xfId="212"/>
    <cellStyle name="Comma 2 2 2" xfId="213"/>
    <cellStyle name="Comma 2 2 2 2" xfId="214"/>
    <cellStyle name="Comma 2 2 2 3" xfId="215"/>
    <cellStyle name="Comma 2 2 3" xfId="216"/>
    <cellStyle name="Comma 2 2 3 2" xfId="217"/>
    <cellStyle name="Comma 2 2 4" xfId="218"/>
    <cellStyle name="Comma 2 2 5" xfId="219"/>
    <cellStyle name="Comma 2 3" xfId="220"/>
    <cellStyle name="Normal 2 2 3" xfId="221"/>
    <cellStyle name="Comma 2 3 2" xfId="222"/>
    <cellStyle name="Normal 2 2 3 2" xfId="223"/>
    <cellStyle name="Comma 2 3 2 2" xfId="224"/>
    <cellStyle name="Comma 2 3 2 3" xfId="225"/>
    <cellStyle name="Linked Cell 2" xfId="226"/>
    <cellStyle name="Comma 2 4 2" xfId="227"/>
    <cellStyle name="Linked Cell 3" xfId="228"/>
    <cellStyle name="Comma 2 4 3" xfId="229"/>
    <cellStyle name="Comma 2 5" xfId="230"/>
    <cellStyle name="Normal 2 4 3" xfId="231"/>
    <cellStyle name="Comma 2 5 2" xfId="232"/>
    <cellStyle name="Comma 2 6" xfId="233"/>
    <cellStyle name="Comma 2 7" xfId="234"/>
    <cellStyle name="Note 2" xfId="235"/>
    <cellStyle name="Comma 3" xfId="236"/>
    <cellStyle name="Note 2 2" xfId="237"/>
    <cellStyle name="Comma 3 2" xfId="238"/>
    <cellStyle name="Note 2 2 2" xfId="239"/>
    <cellStyle name="Comma 3 2 2" xfId="240"/>
    <cellStyle name="Note 2 2 3" xfId="241"/>
    <cellStyle name="Comma 3 2 3" xfId="242"/>
    <cellStyle name="Note 2 3" xfId="243"/>
    <cellStyle name="Comma 3 3" xfId="244"/>
    <cellStyle name="Note 2 3 2" xfId="245"/>
    <cellStyle name="Normal 3 2 3" xfId="246"/>
    <cellStyle name="Comma 3 3 2" xfId="247"/>
    <cellStyle name="Note 2 4" xfId="248"/>
    <cellStyle name="Comma 3 4" xfId="249"/>
    <cellStyle name="Note 2 5" xfId="250"/>
    <cellStyle name="Comma 3 5" xfId="251"/>
    <cellStyle name="Note 3" xfId="252"/>
    <cellStyle name="Comma 4" xfId="253"/>
    <cellStyle name="Comma 4 2" xfId="254"/>
    <cellStyle name="Comma 4 2 2" xfId="255"/>
    <cellStyle name="Comma 4 2 3" xfId="256"/>
    <cellStyle name="Normal 4 2 3" xfId="257"/>
    <cellStyle name="Comma 4 3 2" xfId="258"/>
    <cellStyle name="Comma 4 5" xfId="259"/>
    <cellStyle name="Comma 5" xfId="260"/>
    <cellStyle name="Output 3" xfId="261"/>
    <cellStyle name="Comma 5 2" xfId="262"/>
    <cellStyle name="Good 2" xfId="263"/>
    <cellStyle name="Comma 6" xfId="264"/>
    <cellStyle name="Comma 6 2" xfId="265"/>
    <cellStyle name="Comma 6 3" xfId="266"/>
    <cellStyle name="Good 3" xfId="267"/>
    <cellStyle name="Comma 7" xfId="268"/>
    <cellStyle name="Explanatory Text 2" xfId="269"/>
    <cellStyle name="Explanatory Text 3" xfId="270"/>
    <cellStyle name="Input 2" xfId="271"/>
    <cellStyle name="Input 3" xfId="272"/>
    <cellStyle name="Neutral 2" xfId="273"/>
    <cellStyle name="Neutral 3" xfId="274"/>
    <cellStyle name="Normal 2" xfId="275"/>
    <cellStyle name="Normal 2 2" xfId="276"/>
    <cellStyle name="Normal 2 3" xfId="277"/>
    <cellStyle name="Normal 2 4" xfId="278"/>
    <cellStyle name="Normal 2 4 2" xfId="279"/>
    <cellStyle name="Normal 2 5" xfId="280"/>
    <cellStyle name="Normal 2 5 2" xfId="281"/>
    <cellStyle name="Normal 2 6" xfId="282"/>
    <cellStyle name="Normal 2 7" xfId="283"/>
    <cellStyle name="Normal 3" xfId="284"/>
    <cellStyle name="Normal 3 2" xfId="285"/>
    <cellStyle name="Normal 3 2 2" xfId="286"/>
    <cellStyle name="Normal 3 3" xfId="287"/>
    <cellStyle name="Normal 3 3 2" xfId="288"/>
    <cellStyle name="Normal 3 4" xfId="289"/>
    <cellStyle name="Normal 4" xfId="290"/>
    <cellStyle name="Normal 4 2" xfId="291"/>
    <cellStyle name="Normal 4 2 2" xfId="292"/>
    <cellStyle name="Normal 4 3" xfId="293"/>
    <cellStyle name="Normal 4 3 2" xfId="294"/>
    <cellStyle name="Normal 4 4" xfId="295"/>
    <cellStyle name="Normal 5" xfId="296"/>
    <cellStyle name="Normal 6" xfId="297"/>
    <cellStyle name="Normal 6 2" xfId="298"/>
    <cellStyle name="Output 2" xfId="299"/>
    <cellStyle name="Total 2" xfId="300"/>
    <cellStyle name="Total 3" xfId="301"/>
    <cellStyle name="Warning Text 3" xfId="30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abSelected="1" workbookViewId="0">
      <selection activeCell="G26" sqref="G26"/>
    </sheetView>
  </sheetViews>
  <sheetFormatPr defaultColWidth="8.8" defaultRowHeight="18.75" outlineLevelCol="5"/>
  <cols>
    <col min="1" max="1" width="30.9" customWidth="1"/>
    <col min="2" max="3" width="21.3" customWidth="1"/>
    <col min="4" max="4" width="18.3" customWidth="1"/>
    <col min="5" max="5" width="18.3" style="21" customWidth="1"/>
    <col min="6" max="6" width="18.3" style="21" hidden="1" customWidth="1"/>
  </cols>
  <sheetData>
    <row r="1" spans="1:1">
      <c r="A1" s="62" t="s">
        <v>0</v>
      </c>
    </row>
    <row r="2" ht="33.75" spans="1:5">
      <c r="A2" s="72" t="s">
        <v>1</v>
      </c>
      <c r="B2" s="72"/>
      <c r="C2" s="72"/>
      <c r="D2" s="72"/>
      <c r="E2" s="72"/>
    </row>
    <row r="3" spans="1:5">
      <c r="A3" s="1"/>
      <c r="B3" s="73" t="s">
        <v>2</v>
      </c>
      <c r="C3" s="90" t="s">
        <v>3</v>
      </c>
      <c r="D3" s="2" t="s">
        <v>4</v>
      </c>
      <c r="E3" s="2" t="s">
        <v>5</v>
      </c>
    </row>
    <row r="4" spans="1:5">
      <c r="A4" s="1" t="s">
        <v>6</v>
      </c>
      <c r="B4" s="2" t="s">
        <v>7</v>
      </c>
      <c r="C4" s="2" t="s">
        <v>7</v>
      </c>
      <c r="D4" s="2" t="s">
        <v>8</v>
      </c>
      <c r="E4" s="2" t="s">
        <v>9</v>
      </c>
    </row>
    <row r="5" spans="1:6">
      <c r="A5" s="3" t="s">
        <v>10</v>
      </c>
      <c r="B5" s="4">
        <v>986040359.36</v>
      </c>
      <c r="C5" s="4">
        <v>760027461.81</v>
      </c>
      <c r="D5" s="78">
        <f>(C5-B5)/B5*100</f>
        <v>-22.9212623402856</v>
      </c>
      <c r="E5" s="78">
        <f>(C5-F5)/F5*100</f>
        <v>-8.30331378727381</v>
      </c>
      <c r="F5" s="21">
        <v>828849430.879999</v>
      </c>
    </row>
    <row r="6" spans="1:6">
      <c r="A6" s="3" t="s">
        <v>11</v>
      </c>
      <c r="B6" s="4">
        <v>642854067.21</v>
      </c>
      <c r="C6" s="4">
        <v>868065391.83</v>
      </c>
      <c r="D6" s="78">
        <f>(C6-B6)/B6*100</f>
        <v>35.0330403286428</v>
      </c>
      <c r="E6" s="78">
        <f>(C6-F6)/F6*100</f>
        <v>64.9354329777004</v>
      </c>
      <c r="F6" s="21">
        <v>526306189.13</v>
      </c>
    </row>
    <row r="7" spans="1:6">
      <c r="A7" s="3" t="s">
        <v>12</v>
      </c>
      <c r="B7" s="4">
        <v>3282578849.3</v>
      </c>
      <c r="C7" s="4">
        <v>7712078716.85</v>
      </c>
      <c r="D7" s="78">
        <f>(C7-B7)/B7*100</f>
        <v>134.939633468198</v>
      </c>
      <c r="E7" s="78">
        <f>(C7-F7)/F7*100</f>
        <v>50.8660450599143</v>
      </c>
      <c r="F7" s="21">
        <v>5111871736.14001</v>
      </c>
    </row>
    <row r="8" spans="1:6">
      <c r="A8" s="3" t="s">
        <v>13</v>
      </c>
      <c r="B8" s="4">
        <v>11854652195.68</v>
      </c>
      <c r="C8" s="4">
        <v>3475285843.43</v>
      </c>
      <c r="D8" s="78">
        <f>(C8-B8)/B8*100</f>
        <v>-70.6842024037074</v>
      </c>
      <c r="E8" s="78">
        <f>(C8-F8)/F8*100</f>
        <v>-66.6796211322105</v>
      </c>
      <c r="F8" s="21">
        <v>10429910947.95</v>
      </c>
    </row>
    <row r="9" spans="1:6">
      <c r="A9" s="3" t="s">
        <v>14</v>
      </c>
      <c r="B9" s="4">
        <v>2881419694.77</v>
      </c>
      <c r="C9" s="4">
        <v>2782115825.06</v>
      </c>
      <c r="D9" s="78">
        <f>(C9-B9)/B9*100</f>
        <v>-3.44635215377487</v>
      </c>
      <c r="E9" s="78">
        <f>(C9-F9)/F9*100</f>
        <v>26.9895446519184</v>
      </c>
      <c r="F9" s="21">
        <v>2190822742.68</v>
      </c>
    </row>
    <row r="10" spans="1:6">
      <c r="A10" s="3" t="s">
        <v>15</v>
      </c>
      <c r="B10" s="4">
        <v>981027373.87</v>
      </c>
      <c r="C10" s="4">
        <v>281043666.97</v>
      </c>
      <c r="D10" s="78">
        <f>(C10-B10)/B10*100</f>
        <v>-71.3521075501363</v>
      </c>
      <c r="E10" s="78">
        <f>(C10-F10)/F10*100</f>
        <v>-27.3350446001112</v>
      </c>
      <c r="F10" s="21">
        <v>386766448.04</v>
      </c>
    </row>
    <row r="11" spans="1:6">
      <c r="A11" s="3" t="s">
        <v>16</v>
      </c>
      <c r="B11" s="4">
        <v>22803848338.3</v>
      </c>
      <c r="C11" s="4">
        <v>21955524594.6599</v>
      </c>
      <c r="D11" s="78">
        <f>(C11-B11)/B11*100</f>
        <v>-3.72009027184801</v>
      </c>
      <c r="E11" s="78">
        <f>(C11-F11)/F11*100</f>
        <v>57.7371624311176</v>
      </c>
      <c r="F11" s="21">
        <v>13919056394.9999</v>
      </c>
    </row>
    <row r="12" spans="1:6">
      <c r="A12" s="3" t="s">
        <v>17</v>
      </c>
      <c r="B12" s="4">
        <v>1134262645.71</v>
      </c>
      <c r="C12" s="4">
        <v>413725354.09</v>
      </c>
      <c r="D12" s="78">
        <f>(C12-B12)/B12*100</f>
        <v>-63.5247307442602</v>
      </c>
      <c r="E12" s="78">
        <f>(C12-F12)/F12*100</f>
        <v>-70.8255172851707</v>
      </c>
      <c r="F12" s="21">
        <v>1418106905.73</v>
      </c>
    </row>
    <row r="13" spans="1:6">
      <c r="A13" s="3" t="s">
        <v>18</v>
      </c>
      <c r="B13" s="4">
        <v>8794586842.16</v>
      </c>
      <c r="C13" s="4">
        <v>5222586985.06001</v>
      </c>
      <c r="D13" s="78">
        <f>(C13-B13)/B13*100</f>
        <v>-40.6158915843133</v>
      </c>
      <c r="E13" s="78">
        <f>(C13-F13)/F13*100</f>
        <v>-10.2814561013932</v>
      </c>
      <c r="F13" s="21">
        <v>5821078628.92</v>
      </c>
    </row>
    <row r="14" spans="1:6">
      <c r="A14" s="3" t="s">
        <v>19</v>
      </c>
      <c r="B14" s="4">
        <v>1272423968.68</v>
      </c>
      <c r="C14" s="4">
        <v>1021188114.59</v>
      </c>
      <c r="D14" s="78">
        <f>(C14-B14)/B14*100</f>
        <v>-19.7446653217818</v>
      </c>
      <c r="E14" s="78">
        <f>(C14-F14)/F14*100</f>
        <v>-26.7585443143803</v>
      </c>
      <c r="F14" s="21">
        <v>1394276103.65</v>
      </c>
    </row>
    <row r="15" spans="1:6">
      <c r="A15" s="3" t="s">
        <v>20</v>
      </c>
      <c r="B15" s="4">
        <v>2856389920.35</v>
      </c>
      <c r="C15" s="4">
        <v>3244171882.57</v>
      </c>
      <c r="D15" s="78">
        <f>(C15-B15)/B15*100</f>
        <v>13.5759463180183</v>
      </c>
      <c r="E15" s="78">
        <f>(C15-F15)/F15*100</f>
        <v>137.277568775273</v>
      </c>
      <c r="F15" s="21">
        <v>1367247607.65</v>
      </c>
    </row>
    <row r="16" spans="1:6">
      <c r="A16" s="3" t="s">
        <v>21</v>
      </c>
      <c r="B16" s="4">
        <v>403973804.65</v>
      </c>
      <c r="C16" s="4">
        <v>399910167.55</v>
      </c>
      <c r="D16" s="78">
        <f>(C16-B16)/B16*100</f>
        <v>-1.00591599089473</v>
      </c>
      <c r="E16" s="78">
        <f>(C16-F16)/F16*100</f>
        <v>-17.2627027755633</v>
      </c>
      <c r="F16" s="21">
        <v>483349324.87</v>
      </c>
    </row>
    <row r="17" spans="1:6">
      <c r="A17" s="3" t="s">
        <v>22</v>
      </c>
      <c r="B17" s="4">
        <v>48355567.93</v>
      </c>
      <c r="C17" s="4">
        <v>8112716591.24999</v>
      </c>
      <c r="D17" s="78">
        <f>(C17-B17)/B17*100</f>
        <v>16677.2129219825</v>
      </c>
      <c r="E17" s="78">
        <f>(C17-F17)/F17*100</f>
        <v>12239.7466783761</v>
      </c>
      <c r="F17" s="21">
        <v>65744595.92</v>
      </c>
    </row>
    <row r="18" spans="1:6">
      <c r="A18" s="3" t="s">
        <v>23</v>
      </c>
      <c r="B18" s="4">
        <v>5589410739.59002</v>
      </c>
      <c r="C18" s="4">
        <v>6691331409.14</v>
      </c>
      <c r="D18" s="78">
        <f>(C18-B18)/B18*100</f>
        <v>19.7144336118481</v>
      </c>
      <c r="E18" s="78">
        <f>(C18-F18)/F18*100</f>
        <v>47.1945701742407</v>
      </c>
      <c r="F18" s="21">
        <v>4545909133.20999</v>
      </c>
    </row>
    <row r="19" spans="1:6">
      <c r="A19" s="3" t="s">
        <v>24</v>
      </c>
      <c r="B19" s="4">
        <v>1586184178.6</v>
      </c>
      <c r="C19" s="4">
        <v>1135110786.01</v>
      </c>
      <c r="D19" s="78">
        <f>(C19-B19)/B19*100</f>
        <v>-28.4376429090427</v>
      </c>
      <c r="E19" s="78">
        <f>(C19-F19)/F19*100</f>
        <v>134.626943371236</v>
      </c>
      <c r="F19" s="21">
        <v>483793877.08</v>
      </c>
    </row>
    <row r="20" spans="1:6">
      <c r="A20" s="3" t="s">
        <v>25</v>
      </c>
      <c r="B20" s="4">
        <v>3017954508.87</v>
      </c>
      <c r="C20" s="4">
        <v>1864251470.41</v>
      </c>
      <c r="D20" s="78">
        <f>(C20-B20)/B20*100</f>
        <v>-38.2279797481764</v>
      </c>
      <c r="E20" s="78">
        <f>(C20-F20)/F20*100</f>
        <v>-3.73641558610024</v>
      </c>
      <c r="F20" s="21">
        <v>1936611317.52</v>
      </c>
    </row>
    <row r="21" spans="1:6">
      <c r="A21" s="3" t="s">
        <v>26</v>
      </c>
      <c r="B21" s="4">
        <v>15795449899.48</v>
      </c>
      <c r="C21" s="4">
        <v>6446173778.95</v>
      </c>
      <c r="D21" s="78">
        <f>(C21-B21)/B21*100</f>
        <v>-59.1896791799377</v>
      </c>
      <c r="E21" s="78">
        <f>(C21-F21)/F21*100</f>
        <v>-25.5629798004497</v>
      </c>
      <c r="F21" s="21">
        <v>8659903045.10999</v>
      </c>
    </row>
    <row r="22" spans="1:6">
      <c r="A22" s="3" t="s">
        <v>27</v>
      </c>
      <c r="B22" s="4">
        <v>49405106053.28</v>
      </c>
      <c r="C22" s="4">
        <v>44893773405.12</v>
      </c>
      <c r="D22" s="78">
        <f>(C22-B22)/B22*100</f>
        <v>-9.13130849935804</v>
      </c>
      <c r="E22" s="78">
        <f>(C22-F22)/F22*100</f>
        <v>48.3585555850138</v>
      </c>
      <c r="F22" s="21">
        <v>30260319823.21</v>
      </c>
    </row>
    <row r="23" spans="1:6">
      <c r="A23" s="3" t="s">
        <v>28</v>
      </c>
      <c r="B23" s="4">
        <v>2171211828.19</v>
      </c>
      <c r="C23" s="4">
        <v>1436119526.58</v>
      </c>
      <c r="D23" s="78">
        <f>(C23-B23)/B23*100</f>
        <v>-33.8563143432578</v>
      </c>
      <c r="E23" s="78">
        <f>(C23-F23)/F23*100</f>
        <v>56.2932643740664</v>
      </c>
      <c r="F23" s="21">
        <v>918862071.46</v>
      </c>
    </row>
    <row r="24" spans="1:6">
      <c r="A24" s="3" t="s">
        <v>29</v>
      </c>
      <c r="B24" s="4">
        <v>339277853.04</v>
      </c>
      <c r="C24" s="4">
        <v>188709655.26</v>
      </c>
      <c r="D24" s="78">
        <f>(C24-B24)/B24*100</f>
        <v>-44.3790233965694</v>
      </c>
      <c r="E24" s="78">
        <f>(C24-F24)/F24*100</f>
        <v>-37.1429957529472</v>
      </c>
      <c r="F24" s="21">
        <v>300220568.13</v>
      </c>
    </row>
    <row r="25" spans="1:6">
      <c r="A25" s="3" t="s">
        <v>30</v>
      </c>
      <c r="B25" s="4">
        <v>77017755.95</v>
      </c>
      <c r="C25" s="4">
        <v>168995419.39</v>
      </c>
      <c r="D25" s="78">
        <f>(C25-B25)/B25*100</f>
        <v>119.423972180794</v>
      </c>
      <c r="E25" s="78">
        <f>(C25-F25)/F25*100</f>
        <v>-97.3847948164407</v>
      </c>
      <c r="F25" s="21">
        <v>6462032900.99</v>
      </c>
    </row>
    <row r="26" spans="1:6">
      <c r="A26" s="3" t="s">
        <v>31</v>
      </c>
      <c r="B26" s="4">
        <v>42501351926.49</v>
      </c>
      <c r="C26" s="4">
        <v>29302955577.56</v>
      </c>
      <c r="D26" s="78">
        <f>(C26-B26)/B26*100</f>
        <v>-31.0540624019628</v>
      </c>
      <c r="E26" s="78">
        <f>(C26-F26)/F26*100</f>
        <v>-22.1240457086542</v>
      </c>
      <c r="F26" s="21">
        <v>37627732262.43</v>
      </c>
    </row>
    <row r="27" spans="1:6">
      <c r="A27" s="3" t="s">
        <v>32</v>
      </c>
      <c r="B27" s="4">
        <v>1152496500.5</v>
      </c>
      <c r="C27" s="4">
        <v>4753749842.94</v>
      </c>
      <c r="D27" s="78">
        <f>(C27-B27)/B27*100</f>
        <v>312.474123858739</v>
      </c>
      <c r="E27" s="78">
        <f>(C27-F27)/F27*100</f>
        <v>352.740390264955</v>
      </c>
      <c r="F27" s="21">
        <v>1049994642.66</v>
      </c>
    </row>
    <row r="28" spans="1:6">
      <c r="A28" s="3" t="s">
        <v>33</v>
      </c>
      <c r="B28" s="4">
        <v>821663120.49</v>
      </c>
      <c r="C28" s="4">
        <v>411318385.91</v>
      </c>
      <c r="D28" s="78">
        <f>(C28-B28)/B28*100</f>
        <v>-49.9407511846571</v>
      </c>
      <c r="E28" s="78">
        <f>(C28-F28)/F28*100</f>
        <v>24.0877969974778</v>
      </c>
      <c r="F28" s="21">
        <v>331473679.01</v>
      </c>
    </row>
    <row r="29" spans="1:6">
      <c r="A29" s="3" t="s">
        <v>34</v>
      </c>
      <c r="B29" s="4">
        <v>26956141165.5699</v>
      </c>
      <c r="C29" s="4">
        <v>18412139442.6601</v>
      </c>
      <c r="D29" s="78">
        <f>(C29-B29)/B29*100</f>
        <v>-31.695937747287</v>
      </c>
      <c r="E29" s="78">
        <f>(C29-F29)/F29*100</f>
        <v>55.4880256740378</v>
      </c>
      <c r="F29" s="21">
        <v>11841516002.82</v>
      </c>
    </row>
    <row r="30" spans="1:6">
      <c r="A30" s="3" t="s">
        <v>35</v>
      </c>
      <c r="B30" s="4">
        <v>2278306205.5</v>
      </c>
      <c r="C30" s="4">
        <v>1404345473.63</v>
      </c>
      <c r="D30" s="78">
        <f>(C30-B30)/B30*100</f>
        <v>-38.3601084770868</v>
      </c>
      <c r="E30" s="78">
        <f>(C30-F30)/F30*100</f>
        <v>-28.4150682649027</v>
      </c>
      <c r="F30" s="21">
        <v>1961789219.59</v>
      </c>
    </row>
    <row r="31" spans="1:6">
      <c r="A31" s="3" t="s">
        <v>36</v>
      </c>
      <c r="B31" s="4">
        <v>289413987.03</v>
      </c>
      <c r="C31" s="4">
        <v>77739343.06</v>
      </c>
      <c r="D31" s="78">
        <f>(C31-B31)/B31*100</f>
        <v>-73.1390511364809</v>
      </c>
      <c r="E31" s="78">
        <f>(C31-F31)/F31*100</f>
        <v>-59.7493217376949</v>
      </c>
      <c r="F31" s="21">
        <v>193137970.38</v>
      </c>
    </row>
    <row r="32" spans="1:6">
      <c r="A32" s="3" t="s">
        <v>37</v>
      </c>
      <c r="B32" s="4">
        <v>14928764197.56</v>
      </c>
      <c r="C32" s="4">
        <v>13995610741.9</v>
      </c>
      <c r="D32" s="78">
        <f>(C32-B32)/B32*100</f>
        <v>-6.25070798433886</v>
      </c>
      <c r="E32" s="78">
        <f>(C32-F32)/F32*100</f>
        <v>10.7714862333977</v>
      </c>
      <c r="F32" s="21">
        <v>12634669099.24</v>
      </c>
    </row>
    <row r="33" spans="1:6">
      <c r="A33" s="6" t="s">
        <v>38</v>
      </c>
      <c r="B33" s="7">
        <v>224852163548.11</v>
      </c>
      <c r="C33" s="7">
        <f>SUM(C5:C32)</f>
        <v>187430764854.24</v>
      </c>
      <c r="D33" s="91">
        <f>(C33-B33)/B33*100</f>
        <v>-16.6426678326639</v>
      </c>
      <c r="E33" s="7">
        <f>(C33-F33)/F33*100</f>
        <v>14.8815267465409</v>
      </c>
      <c r="F33" s="21">
        <v>163151352669.4</v>
      </c>
    </row>
    <row r="34" spans="1:6">
      <c r="A34" s="8" t="s">
        <v>39</v>
      </c>
      <c r="B34" s="9">
        <v>171656261887.124</v>
      </c>
      <c r="C34" s="9">
        <v>207687919330.803</v>
      </c>
      <c r="D34" s="92">
        <f>(C34-B34)/B34*100</f>
        <v>20.9905872629177</v>
      </c>
      <c r="E34" s="9">
        <f>(C34-F34)/F34*100</f>
        <v>151.982203332485</v>
      </c>
      <c r="F34" s="21">
        <v>82421661761.8679</v>
      </c>
    </row>
    <row r="35" spans="1:6">
      <c r="A35" s="11" t="s">
        <v>40</v>
      </c>
      <c r="B35" s="12">
        <v>99881585219.13</v>
      </c>
      <c r="C35" s="12">
        <v>117134310873.03</v>
      </c>
      <c r="D35" s="93">
        <f>(C35-B35)/B35*100</f>
        <v>17.2731796517339</v>
      </c>
      <c r="E35" s="12">
        <f>(C35-F35)/F35*100</f>
        <v>43.5077757458355</v>
      </c>
      <c r="F35" s="21">
        <v>81622274656.73</v>
      </c>
    </row>
    <row r="36" spans="1:6">
      <c r="A36" s="14" t="s">
        <v>41</v>
      </c>
      <c r="B36" s="83">
        <v>496390010654.364</v>
      </c>
      <c r="C36" s="83">
        <f>SUM(C33:C35)</f>
        <v>512252995058.073</v>
      </c>
      <c r="D36" s="94">
        <f>(C36-B36)/B36*100</f>
        <v>3.1956695467739</v>
      </c>
      <c r="E36" s="83">
        <f>(C36-F36)/F36*100</f>
        <v>56.5587929110755</v>
      </c>
      <c r="F36" s="21">
        <v>327195289087.998</v>
      </c>
    </row>
    <row r="37" spans="1:3">
      <c r="A37" s="95"/>
      <c r="B37" s="95"/>
      <c r="C37" s="95"/>
    </row>
    <row r="38" spans="2:3">
      <c r="B38" s="88"/>
      <c r="C38" s="88"/>
    </row>
    <row r="39" ht="21" spans="1:6">
      <c r="A39" s="87"/>
      <c r="B39" s="21"/>
      <c r="C39" s="21"/>
      <c r="D39" s="21"/>
      <c r="E39"/>
      <c r="F39"/>
    </row>
    <row r="40" spans="2:6">
      <c r="B40" s="21"/>
      <c r="C40" s="21"/>
      <c r="D40" s="21"/>
      <c r="F40"/>
    </row>
    <row r="41" spans="2:3">
      <c r="B41" s="21"/>
      <c r="C41" s="21"/>
    </row>
    <row r="45" spans="2:3">
      <c r="B45" s="21"/>
      <c r="C45" s="21"/>
    </row>
    <row r="46" spans="2:3">
      <c r="B46" s="19"/>
      <c r="C46" s="19"/>
    </row>
  </sheetData>
  <mergeCells count="1">
    <mergeCell ref="A2:E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6"/>
  <sheetViews>
    <sheetView zoomScale="69" zoomScaleNormal="69" workbookViewId="0">
      <pane xSplit="1" ySplit="4" topLeftCell="B14" activePane="bottomRight" state="frozen"/>
      <selection/>
      <selection pane="topRight"/>
      <selection pane="bottomLeft"/>
      <selection pane="bottomRight" activeCell="C14" sqref="C14"/>
    </sheetView>
  </sheetViews>
  <sheetFormatPr defaultColWidth="8.8" defaultRowHeight="18.75"/>
  <cols>
    <col min="1" max="1" width="30.9" customWidth="1"/>
    <col min="2" max="2" width="21.3" customWidth="1"/>
    <col min="3" max="5" width="19.9" customWidth="1"/>
    <col min="6" max="6" width="28.8" style="71" customWidth="1"/>
    <col min="7" max="7" width="19.8" customWidth="1"/>
    <col min="8" max="8" width="18.3" customWidth="1"/>
    <col min="9" max="10" width="18.3" style="21" customWidth="1"/>
  </cols>
  <sheetData>
    <row r="1" spans="1:1">
      <c r="A1" s="62" t="s">
        <v>0</v>
      </c>
    </row>
    <row r="2" ht="33.75" spans="1:9">
      <c r="A2" s="72" t="s">
        <v>42</v>
      </c>
      <c r="B2" s="72"/>
      <c r="C2" s="72"/>
      <c r="D2" s="72"/>
      <c r="E2" s="72"/>
      <c r="F2" s="72"/>
      <c r="G2" s="72"/>
      <c r="H2" s="72"/>
      <c r="I2" s="72"/>
    </row>
    <row r="3" spans="1:9">
      <c r="A3" s="1"/>
      <c r="B3" s="73" t="s">
        <v>43</v>
      </c>
      <c r="C3" s="73" t="s">
        <v>44</v>
      </c>
      <c r="D3" s="73" t="s">
        <v>45</v>
      </c>
      <c r="E3" s="73" t="s">
        <v>46</v>
      </c>
      <c r="F3" s="74" t="s">
        <v>47</v>
      </c>
      <c r="G3" s="73" t="s">
        <v>48</v>
      </c>
      <c r="H3" s="2" t="s">
        <v>4</v>
      </c>
      <c r="I3" s="2" t="s">
        <v>5</v>
      </c>
    </row>
    <row r="4" spans="1:9">
      <c r="A4" s="1" t="s">
        <v>6</v>
      </c>
      <c r="B4" s="2" t="s">
        <v>7</v>
      </c>
      <c r="C4" s="2" t="s">
        <v>7</v>
      </c>
      <c r="D4" s="2" t="s">
        <v>7</v>
      </c>
      <c r="E4" s="2" t="s">
        <v>7</v>
      </c>
      <c r="F4" s="75" t="s">
        <v>7</v>
      </c>
      <c r="G4" s="2" t="s">
        <v>49</v>
      </c>
      <c r="H4" s="2" t="s">
        <v>50</v>
      </c>
      <c r="I4" s="2" t="s">
        <v>51</v>
      </c>
    </row>
    <row r="5" spans="1:9">
      <c r="A5" s="3" t="s">
        <v>10</v>
      </c>
      <c r="B5" s="4">
        <v>973267914.71</v>
      </c>
      <c r="C5" s="4">
        <v>828849430.879999</v>
      </c>
      <c r="D5" s="4">
        <v>1013777132.88</v>
      </c>
      <c r="E5" s="4">
        <v>1519931198.05</v>
      </c>
      <c r="F5" s="76">
        <f>SUM(B5:E5)</f>
        <v>4335825676.52</v>
      </c>
      <c r="G5" s="77">
        <f>(F5-'vat SECTORAL q1-q4 2019'!F5)/'vat SECTORAL q1-q4 2019'!F5*100</f>
        <v>65.4359216476216</v>
      </c>
      <c r="H5" s="78">
        <f>100*(E5/D5-1)</f>
        <v>49.9275480530998</v>
      </c>
      <c r="I5" s="78">
        <f>100*(E5/'vat SECTORAL q1-q4 2019'!E5-1)</f>
        <v>140.327452923398</v>
      </c>
    </row>
    <row r="6" spans="1:9">
      <c r="A6" s="3" t="s">
        <v>11</v>
      </c>
      <c r="B6" s="4">
        <v>751569799.31</v>
      </c>
      <c r="C6" s="4">
        <v>526306189.13</v>
      </c>
      <c r="D6" s="4">
        <v>898348241.23</v>
      </c>
      <c r="E6" s="4">
        <v>650595430.35</v>
      </c>
      <c r="F6" s="76">
        <f t="shared" ref="F6:F36" si="0">SUM(B6:E6)</f>
        <v>2826819660.02</v>
      </c>
      <c r="G6" s="77">
        <f>100*(F6/'vat SECTORAL q1-q4 2019'!F6-1)</f>
        <v>47.9710314073289</v>
      </c>
      <c r="H6" s="78">
        <f>100*(E6/D6-1)</f>
        <v>-27.5787049508531</v>
      </c>
      <c r="I6" s="78">
        <f>100*(E6/'vat SECTORAL q1-q4 2019'!E6-1)</f>
        <v>26.7817857082071</v>
      </c>
    </row>
    <row r="7" spans="1:9">
      <c r="A7" s="3" t="s">
        <v>12</v>
      </c>
      <c r="B7" s="4">
        <v>5425572155.26</v>
      </c>
      <c r="C7" s="4">
        <v>5111871736.14001</v>
      </c>
      <c r="D7" s="4">
        <v>6871326119.17999</v>
      </c>
      <c r="E7" s="4">
        <v>7360517171.7</v>
      </c>
      <c r="F7" s="76">
        <f t="shared" si="0"/>
        <v>24769287182.28</v>
      </c>
      <c r="G7" s="77">
        <f>100*(F7/'vat SECTORAL q1-q4 2019'!F7-1)</f>
        <v>44.4043333606898</v>
      </c>
      <c r="H7" s="78">
        <f t="shared" ref="H7:H36" si="1">100*(E7/D7-1)</f>
        <v>7.11931065467151</v>
      </c>
      <c r="I7" s="78">
        <f>100*(E7/'vat SECTORAL q1-q4 2019'!E7-1)</f>
        <v>64.7695622078073</v>
      </c>
    </row>
    <row r="8" spans="1:9">
      <c r="A8" s="3" t="s">
        <v>13</v>
      </c>
      <c r="B8" s="4">
        <v>14337387390.19</v>
      </c>
      <c r="C8" s="4">
        <v>10429910947.95</v>
      </c>
      <c r="D8" s="4">
        <v>15836087406.46</v>
      </c>
      <c r="E8" s="4">
        <v>19088832651.7</v>
      </c>
      <c r="F8" s="76">
        <f t="shared" si="0"/>
        <v>59692218396.3</v>
      </c>
      <c r="G8" s="77">
        <f>100*(F8/'vat SECTORAL q1-q4 2019'!F8-1)</f>
        <v>46.5285361021682</v>
      </c>
      <c r="H8" s="78">
        <f t="shared" si="1"/>
        <v>20.5400814087014</v>
      </c>
      <c r="I8" s="78">
        <f>100*(E8/'vat SECTORAL q1-q4 2019'!E8-1)</f>
        <v>114.153286239308</v>
      </c>
    </row>
    <row r="9" spans="1:9">
      <c r="A9" s="3" t="s">
        <v>14</v>
      </c>
      <c r="B9" s="4">
        <v>2840938984.83</v>
      </c>
      <c r="C9" s="4">
        <v>2190822742.68</v>
      </c>
      <c r="D9" s="4">
        <v>2938771494.34</v>
      </c>
      <c r="E9" s="4">
        <v>3414509087.43</v>
      </c>
      <c r="F9" s="76">
        <f t="shared" si="0"/>
        <v>11385042309.28</v>
      </c>
      <c r="G9" s="77">
        <f>100*(F9/'vat SECTORAL q1-q4 2019'!F9-1)</f>
        <v>11.8823463537545</v>
      </c>
      <c r="H9" s="78">
        <f t="shared" si="1"/>
        <v>16.1883152196847</v>
      </c>
      <c r="I9" s="78">
        <f>100*(E9/'vat SECTORAL q1-q4 2019'!E9-1)</f>
        <v>15.4119137884837</v>
      </c>
    </row>
    <row r="10" spans="1:9">
      <c r="A10" s="3" t="s">
        <v>15</v>
      </c>
      <c r="B10" s="4">
        <v>569029027.66</v>
      </c>
      <c r="C10" s="4">
        <v>386766448.04</v>
      </c>
      <c r="D10" s="4">
        <v>816774463.81</v>
      </c>
      <c r="E10" s="4">
        <v>943073614.38</v>
      </c>
      <c r="F10" s="76">
        <f t="shared" si="0"/>
        <v>2715643553.89</v>
      </c>
      <c r="G10" s="77">
        <f>100*(F10/'vat SECTORAL q1-q4 2019'!F10-1)</f>
        <v>43.3230975072606</v>
      </c>
      <c r="H10" s="78">
        <f t="shared" si="1"/>
        <v>15.4631610274461</v>
      </c>
      <c r="I10" s="78">
        <f>100*(E10/'vat SECTORAL q1-q4 2019'!E10-1)</f>
        <v>110.965358709598</v>
      </c>
    </row>
    <row r="11" spans="1:9">
      <c r="A11" s="3" t="s">
        <v>16</v>
      </c>
      <c r="B11" s="4">
        <v>17185559257.57</v>
      </c>
      <c r="C11" s="4">
        <v>13919056394.9999</v>
      </c>
      <c r="D11" s="4">
        <v>21183829496.22</v>
      </c>
      <c r="E11" s="4">
        <v>25148851029.3499</v>
      </c>
      <c r="F11" s="76">
        <f t="shared" si="0"/>
        <v>77437296178.1398</v>
      </c>
      <c r="G11" s="77">
        <f>100*(F11/'vat SECTORAL q1-q4 2019'!F11-1)</f>
        <v>29.4776411094038</v>
      </c>
      <c r="H11" s="78">
        <f t="shared" si="1"/>
        <v>18.7172084907378</v>
      </c>
      <c r="I11" s="78">
        <f>100*(E11/'vat SECTORAL q1-q4 2019'!E11-1)</f>
        <v>77.8498232884854</v>
      </c>
    </row>
    <row r="12" spans="1:9">
      <c r="A12" s="3" t="s">
        <v>17</v>
      </c>
      <c r="B12" s="4">
        <v>1104447503.19</v>
      </c>
      <c r="C12" s="4">
        <v>1418106905.73</v>
      </c>
      <c r="D12" s="4">
        <v>1742396221.44</v>
      </c>
      <c r="E12" s="4">
        <v>2330373702.74</v>
      </c>
      <c r="F12" s="76">
        <f t="shared" si="0"/>
        <v>6595324333.1</v>
      </c>
      <c r="G12" s="77">
        <f>100*(F12/'vat SECTORAL q1-q4 2019'!F12-1)</f>
        <v>45.0369286853289</v>
      </c>
      <c r="H12" s="78">
        <f t="shared" si="1"/>
        <v>33.7453372582539</v>
      </c>
      <c r="I12" s="78">
        <f>100*(E12/'vat SECTORAL q1-q4 2019'!E12-1)</f>
        <v>112.358996087801</v>
      </c>
    </row>
    <row r="13" spans="1:9">
      <c r="A13" s="3" t="s">
        <v>18</v>
      </c>
      <c r="B13" s="4">
        <v>6551098563.15001</v>
      </c>
      <c r="C13" s="4">
        <v>5821078628.92</v>
      </c>
      <c r="D13" s="4">
        <v>6377464621.81</v>
      </c>
      <c r="E13" s="4">
        <v>7516800631.50999</v>
      </c>
      <c r="F13" s="76">
        <f t="shared" si="0"/>
        <v>26266442445.39</v>
      </c>
      <c r="G13" s="79">
        <f>100*(F13/'vat SECTORAL q1-q4 2019'!F13-1)</f>
        <v>-24.5303690306374</v>
      </c>
      <c r="H13" s="78">
        <f t="shared" si="1"/>
        <v>17.8650306550291</v>
      </c>
      <c r="I13" s="78">
        <f>100*(E13/'vat SECTORAL q1-q4 2019'!E13-1)</f>
        <v>-22.6747497515757</v>
      </c>
    </row>
    <row r="14" spans="1:9">
      <c r="A14" s="3" t="s">
        <v>19</v>
      </c>
      <c r="B14" s="4">
        <v>1294001132.36</v>
      </c>
      <c r="C14" s="4">
        <v>1394276103.65</v>
      </c>
      <c r="D14" s="4">
        <v>1121386172.43</v>
      </c>
      <c r="E14" s="4">
        <v>1045559193.97</v>
      </c>
      <c r="F14" s="76">
        <f t="shared" si="0"/>
        <v>4855222602.41</v>
      </c>
      <c r="G14" s="77">
        <f>100*(F14/'vat SECTORAL q1-q4 2019'!F14-1)</f>
        <v>6.48596120720335</v>
      </c>
      <c r="H14" s="78">
        <f t="shared" si="1"/>
        <v>-6.76189704530473</v>
      </c>
      <c r="I14" s="78">
        <f>100*(E14/'vat SECTORAL q1-q4 2019'!E14-1)</f>
        <v>11.9143555698175</v>
      </c>
    </row>
    <row r="15" spans="1:9">
      <c r="A15" s="3" t="s">
        <v>20</v>
      </c>
      <c r="B15" s="4">
        <v>2521163929.38</v>
      </c>
      <c r="C15" s="4">
        <v>1367247607.65</v>
      </c>
      <c r="D15" s="4">
        <v>2148628880.74</v>
      </c>
      <c r="E15" s="4">
        <v>2272046156.81</v>
      </c>
      <c r="F15" s="76">
        <f t="shared" si="0"/>
        <v>8309086574.58001</v>
      </c>
      <c r="G15" s="77">
        <f>100*(F15/'vat SECTORAL q1-q4 2019'!F15-1)</f>
        <v>0.22570937701063</v>
      </c>
      <c r="H15" s="78">
        <f t="shared" si="1"/>
        <v>5.74400154332337</v>
      </c>
      <c r="I15" s="78">
        <f>100*(E15/'vat SECTORAL q1-q4 2019'!E15-1)</f>
        <v>0.277877224954493</v>
      </c>
    </row>
    <row r="16" spans="1:9">
      <c r="A16" s="3" t="s">
        <v>21</v>
      </c>
      <c r="B16" s="4">
        <v>319035750.06</v>
      </c>
      <c r="C16" s="4">
        <v>483349324.87</v>
      </c>
      <c r="D16" s="4">
        <v>567973313.88</v>
      </c>
      <c r="E16" s="4">
        <v>530726556.269999</v>
      </c>
      <c r="F16" s="76">
        <f t="shared" si="0"/>
        <v>1901084945.08</v>
      </c>
      <c r="G16" s="77">
        <f>100*(F16/'vat SECTORAL q1-q4 2019'!F16-1)</f>
        <v>-3.19832925816756</v>
      </c>
      <c r="H16" s="78">
        <f t="shared" si="1"/>
        <v>-6.55783585245533</v>
      </c>
      <c r="I16" s="78">
        <f>100*(E16/'vat SECTORAL q1-q4 2019'!E16-1)</f>
        <v>-10.8377753209934</v>
      </c>
    </row>
    <row r="17" spans="1:9">
      <c r="A17" s="3" t="s">
        <v>22</v>
      </c>
      <c r="B17" s="4">
        <v>61833673.63</v>
      </c>
      <c r="C17" s="4">
        <v>65744595.92</v>
      </c>
      <c r="D17" s="4">
        <v>64500079.69</v>
      </c>
      <c r="E17" s="4">
        <v>58876777.65</v>
      </c>
      <c r="F17" s="76">
        <f t="shared" si="0"/>
        <v>250955126.89</v>
      </c>
      <c r="G17" s="77">
        <f>100*(F17/'vat SECTORAL q1-q4 2019'!F17-1)</f>
        <v>19.9391458546069</v>
      </c>
      <c r="H17" s="78">
        <f t="shared" si="1"/>
        <v>-8.71828696495678</v>
      </c>
      <c r="I17" s="78">
        <f>100*(E17/'vat SECTORAL q1-q4 2019'!E17-1)</f>
        <v>8.11706527106437</v>
      </c>
    </row>
    <row r="18" spans="1:9">
      <c r="A18" s="3" t="s">
        <v>23</v>
      </c>
      <c r="B18" s="4">
        <v>5842090589.37</v>
      </c>
      <c r="C18" s="4">
        <v>4545909133.20999</v>
      </c>
      <c r="D18" s="4">
        <v>6765490740.68001</v>
      </c>
      <c r="E18" s="4">
        <v>5749683844.48001</v>
      </c>
      <c r="F18" s="76">
        <f t="shared" si="0"/>
        <v>22903174307.74</v>
      </c>
      <c r="G18" s="77">
        <f>100*(F18/'vat SECTORAL q1-q4 2019'!F18-1)</f>
        <v>51.2967988859676</v>
      </c>
      <c r="H18" s="78">
        <f t="shared" si="1"/>
        <v>-15.0145338325879</v>
      </c>
      <c r="I18" s="78">
        <f>100*(E18/'vat SECTORAL q1-q4 2019'!E18-1)</f>
        <v>40.8366669908842</v>
      </c>
    </row>
    <row r="19" spans="1:9">
      <c r="A19" s="3" t="s">
        <v>24</v>
      </c>
      <c r="B19" s="4">
        <v>592056030.83</v>
      </c>
      <c r="C19" s="4">
        <v>483793877.08</v>
      </c>
      <c r="D19" s="4">
        <v>1418603933.75</v>
      </c>
      <c r="E19" s="4">
        <v>1423891321.74</v>
      </c>
      <c r="F19" s="76">
        <f t="shared" si="0"/>
        <v>3918345163.4</v>
      </c>
      <c r="G19" s="77">
        <f>100*(F19/'vat SECTORAL q1-q4 2019'!F19-1)</f>
        <v>44.4052030969901</v>
      </c>
      <c r="H19" s="78">
        <f t="shared" si="1"/>
        <v>0.372717702538949</v>
      </c>
      <c r="I19" s="78">
        <f>100*(E19/'vat SECTORAL q1-q4 2019'!E19-1)</f>
        <v>58.190964120995</v>
      </c>
    </row>
    <row r="20" spans="1:9">
      <c r="A20" s="3" t="s">
        <v>25</v>
      </c>
      <c r="B20" s="4">
        <v>2385256224.63</v>
      </c>
      <c r="C20" s="4">
        <v>1936611317.52</v>
      </c>
      <c r="D20" s="4">
        <v>3084291540.41</v>
      </c>
      <c r="E20" s="4">
        <v>2182183851.33</v>
      </c>
      <c r="F20" s="76">
        <f t="shared" si="0"/>
        <v>9588342933.89</v>
      </c>
      <c r="G20" s="77">
        <f>100*(F20/'vat SECTORAL q1-q4 2019'!F20-1)</f>
        <v>12.1866447283372</v>
      </c>
      <c r="H20" s="78">
        <f t="shared" si="1"/>
        <v>-29.2484571338571</v>
      </c>
      <c r="I20" s="78">
        <f>100*(E20/'vat SECTORAL q1-q4 2019'!E20-1)</f>
        <v>7.30616144949203</v>
      </c>
    </row>
    <row r="21" spans="1:9">
      <c r="A21" s="3" t="s">
        <v>26</v>
      </c>
      <c r="B21" s="4">
        <v>9353657476.62</v>
      </c>
      <c r="C21" s="4">
        <v>8659903045.10999</v>
      </c>
      <c r="D21" s="4">
        <v>11540609381.26</v>
      </c>
      <c r="E21" s="4">
        <v>13827361873.22</v>
      </c>
      <c r="F21" s="76">
        <f t="shared" si="0"/>
        <v>43381531776.21</v>
      </c>
      <c r="G21" s="77">
        <f>100*(F21/'vat SECTORAL q1-q4 2019'!F21-1)</f>
        <v>11.8292443358156</v>
      </c>
      <c r="H21" s="78">
        <f t="shared" si="1"/>
        <v>19.8148331376097</v>
      </c>
      <c r="I21" s="78">
        <f>100*(E21/'vat SECTORAL q1-q4 2019'!E21-1)</f>
        <v>24.009262402206</v>
      </c>
    </row>
    <row r="22" spans="1:9">
      <c r="A22" s="3" t="s">
        <v>27</v>
      </c>
      <c r="B22" s="4">
        <v>37372276717.98</v>
      </c>
      <c r="C22" s="4">
        <v>30260319823.21</v>
      </c>
      <c r="D22" s="4">
        <v>47074581750.69</v>
      </c>
      <c r="E22" s="4">
        <v>39446380295.82</v>
      </c>
      <c r="F22" s="76">
        <f t="shared" si="0"/>
        <v>154153558587.7</v>
      </c>
      <c r="G22" s="77">
        <f>100*(F22/'vat SECTORAL q1-q4 2019'!F22-1)</f>
        <v>24.1745735141448</v>
      </c>
      <c r="H22" s="78">
        <f t="shared" si="1"/>
        <v>-16.2045018164355</v>
      </c>
      <c r="I22" s="78">
        <f>100*(E22/'vat SECTORAL q1-q4 2019'!E22-1)</f>
        <v>40.7856559668821</v>
      </c>
    </row>
    <row r="23" spans="1:9">
      <c r="A23" s="3" t="s">
        <v>28</v>
      </c>
      <c r="B23" s="4">
        <v>1312131574.38</v>
      </c>
      <c r="C23" s="4">
        <v>918862071.46</v>
      </c>
      <c r="D23" s="4">
        <v>1699396237.8</v>
      </c>
      <c r="E23" s="4">
        <v>1943265398.75</v>
      </c>
      <c r="F23" s="76">
        <f t="shared" si="0"/>
        <v>5873655282.39</v>
      </c>
      <c r="G23" s="77">
        <f>100*(F23/'vat SECTORAL q1-q4 2019'!F23-1)</f>
        <v>44.1904609109476</v>
      </c>
      <c r="H23" s="78">
        <f t="shared" si="1"/>
        <v>14.3503413462717</v>
      </c>
      <c r="I23" s="78">
        <f>100*(E23/'vat SECTORAL q1-q4 2019'!E23-1)</f>
        <v>125.471484653148</v>
      </c>
    </row>
    <row r="24" spans="1:9">
      <c r="A24" s="3" t="s">
        <v>29</v>
      </c>
      <c r="B24" s="4">
        <v>348557568.88</v>
      </c>
      <c r="C24" s="4">
        <v>300220568.13</v>
      </c>
      <c r="D24" s="4">
        <v>386161697.79</v>
      </c>
      <c r="E24" s="4">
        <v>370320781.31</v>
      </c>
      <c r="F24" s="76">
        <f t="shared" si="0"/>
        <v>1405260616.11</v>
      </c>
      <c r="G24" s="77">
        <f>100*(F24/'vat SECTORAL q1-q4 2019'!F24-1)</f>
        <v>36.6183711512925</v>
      </c>
      <c r="H24" s="78">
        <f t="shared" si="1"/>
        <v>-4.10214595871559</v>
      </c>
      <c r="I24" s="78">
        <f>100*(E24/'vat SECTORAL q1-q4 2019'!E24-1)</f>
        <v>29.5406437231417</v>
      </c>
    </row>
    <row r="25" spans="1:9">
      <c r="A25" s="3" t="s">
        <v>30</v>
      </c>
      <c r="B25" s="4">
        <v>868944473.12</v>
      </c>
      <c r="C25" s="4">
        <v>6462032900.99</v>
      </c>
      <c r="D25" s="4">
        <v>1139816076.64</v>
      </c>
      <c r="E25" s="4">
        <v>185715439.52</v>
      </c>
      <c r="F25" s="76">
        <f t="shared" si="0"/>
        <v>8656508890.27</v>
      </c>
      <c r="G25" s="77">
        <f>100*(F25/'vat SECTORAL q1-q4 2019'!F25-1)</f>
        <v>-15.7832123694286</v>
      </c>
      <c r="H25" s="78">
        <f t="shared" si="1"/>
        <v>-83.7065432462174</v>
      </c>
      <c r="I25" s="78">
        <f>100*(E25/'vat SECTORAL q1-q4 2019'!E25-1)</f>
        <v>-92.3236067871897</v>
      </c>
    </row>
    <row r="26" spans="1:9">
      <c r="A26" s="3" t="s">
        <v>31</v>
      </c>
      <c r="B26" s="4">
        <v>38297224939.9401</v>
      </c>
      <c r="C26" s="4">
        <v>37627732262.43</v>
      </c>
      <c r="D26" s="4">
        <v>44013954461.95</v>
      </c>
      <c r="E26" s="4">
        <v>42379895809.59</v>
      </c>
      <c r="F26" s="76">
        <f t="shared" si="0"/>
        <v>162318807473.91</v>
      </c>
      <c r="G26" s="77">
        <f>100*(F26/'vat SECTORAL q1-q4 2019'!F26-1)</f>
        <v>44.8497131747277</v>
      </c>
      <c r="H26" s="78">
        <f t="shared" si="1"/>
        <v>-3.71259222747787</v>
      </c>
      <c r="I26" s="78">
        <f>100*(E26/'vat SECTORAL q1-q4 2019'!E26-1)</f>
        <v>62.5323058736177</v>
      </c>
    </row>
    <row r="27" spans="1:9">
      <c r="A27" s="3" t="s">
        <v>32</v>
      </c>
      <c r="B27" s="4">
        <v>1105976944.59</v>
      </c>
      <c r="C27" s="4">
        <v>1049994642.66</v>
      </c>
      <c r="D27" s="4">
        <v>1077060344.37</v>
      </c>
      <c r="E27" s="4">
        <v>1303444313.93</v>
      </c>
      <c r="F27" s="76">
        <f t="shared" si="0"/>
        <v>4536476245.55</v>
      </c>
      <c r="G27" s="77">
        <f>100*(F27/'vat SECTORAL q1-q4 2019'!F27-1)</f>
        <v>12.2502813031621</v>
      </c>
      <c r="H27" s="78">
        <f t="shared" si="1"/>
        <v>21.0186895045716</v>
      </c>
      <c r="I27" s="78">
        <f>100*(E27/'vat SECTORAL q1-q4 2019'!E27-1)</f>
        <v>45.9704436314659</v>
      </c>
    </row>
    <row r="28" spans="1:9">
      <c r="A28" s="3" t="s">
        <v>33</v>
      </c>
      <c r="B28" s="4">
        <v>552868191.879999</v>
      </c>
      <c r="C28" s="4">
        <v>331473679.01</v>
      </c>
      <c r="D28" s="4">
        <v>473095945.01</v>
      </c>
      <c r="E28" s="4">
        <v>720253451.41</v>
      </c>
      <c r="F28" s="76">
        <f t="shared" si="0"/>
        <v>2077691267.31</v>
      </c>
      <c r="G28" s="77">
        <f>100*(F28/'vat SECTORAL q1-q4 2019'!F28-1)</f>
        <v>18.6486893489677</v>
      </c>
      <c r="H28" s="78">
        <f t="shared" si="1"/>
        <v>52.2425755297428</v>
      </c>
      <c r="I28" s="78">
        <f>100*(E28/'vat SECTORAL q1-q4 2019'!E28-1)</f>
        <v>53.4194465133914</v>
      </c>
    </row>
    <row r="29" spans="1:9">
      <c r="A29" s="3" t="s">
        <v>34</v>
      </c>
      <c r="B29" s="4">
        <v>10663529267.92</v>
      </c>
      <c r="C29" s="4">
        <v>11841516002.82</v>
      </c>
      <c r="D29" s="4">
        <v>19641429831.02</v>
      </c>
      <c r="E29" s="4">
        <v>16892523012.37</v>
      </c>
      <c r="F29" s="76">
        <f t="shared" si="0"/>
        <v>59038998114.13</v>
      </c>
      <c r="G29" s="77">
        <f>100*(F29/'vat SECTORAL q1-q4 2019'!F29-1)</f>
        <v>40.8772506109788</v>
      </c>
      <c r="H29" s="78">
        <f t="shared" si="1"/>
        <v>-13.9954516667041</v>
      </c>
      <c r="I29" s="78">
        <f>100*(E29/'vat SECTORAL q1-q4 2019'!E29-1)</f>
        <v>33.4164083202225</v>
      </c>
    </row>
    <row r="30" spans="1:9">
      <c r="A30" s="3" t="s">
        <v>35</v>
      </c>
      <c r="B30" s="4">
        <v>2072958805.16</v>
      </c>
      <c r="C30" s="4">
        <v>1961789219.59</v>
      </c>
      <c r="D30" s="4">
        <v>2557741778.3</v>
      </c>
      <c r="E30" s="4">
        <v>2514174078.71</v>
      </c>
      <c r="F30" s="76">
        <f t="shared" si="0"/>
        <v>9106663881.76</v>
      </c>
      <c r="G30" s="77">
        <f>100*(F30/'vat SECTORAL q1-q4 2019'!F30-1)</f>
        <v>61.6706123176795</v>
      </c>
      <c r="H30" s="78">
        <f t="shared" si="1"/>
        <v>-1.70336583464487</v>
      </c>
      <c r="I30" s="78">
        <f>100*(E30/'vat SECTORAL q1-q4 2019'!E30-1)</f>
        <v>88.5429099448448</v>
      </c>
    </row>
    <row r="31" spans="1:9">
      <c r="A31" s="3" t="s">
        <v>36</v>
      </c>
      <c r="B31" s="4">
        <v>306050600.29</v>
      </c>
      <c r="C31" s="4">
        <v>193137970.38</v>
      </c>
      <c r="D31" s="4">
        <v>346269179.51</v>
      </c>
      <c r="E31" s="4">
        <v>353751097.82</v>
      </c>
      <c r="F31" s="76">
        <f t="shared" si="0"/>
        <v>1199208848</v>
      </c>
      <c r="G31" s="79">
        <f>100*(F31/'vat SECTORAL q1-q4 2019'!F31-1)</f>
        <v>-18.8750355025343</v>
      </c>
      <c r="H31" s="78">
        <f t="shared" si="1"/>
        <v>2.16072314624924</v>
      </c>
      <c r="I31" s="78">
        <f>100*(E31/'vat SECTORAL q1-q4 2019'!E31-1)</f>
        <v>-41.9462474181726</v>
      </c>
    </row>
    <row r="32" spans="1:9">
      <c r="A32" s="3" t="s">
        <v>37</v>
      </c>
      <c r="B32" s="4">
        <v>7665000259.56</v>
      </c>
      <c r="C32" s="4">
        <v>12634669099.24</v>
      </c>
      <c r="D32" s="4">
        <v>11862899985.41</v>
      </c>
      <c r="E32" s="4">
        <v>11350462598.53</v>
      </c>
      <c r="F32" s="76">
        <f t="shared" si="0"/>
        <v>43513031942.74</v>
      </c>
      <c r="G32" s="77">
        <f>100*(F32/'vat SECTORAL q1-q4 2019'!F32-1)</f>
        <v>78.7069650732256</v>
      </c>
      <c r="H32" s="78">
        <f t="shared" si="1"/>
        <v>-4.31966372059311</v>
      </c>
      <c r="I32" s="78">
        <f>100*(E32/'vat SECTORAL q1-q4 2019'!E32-1)</f>
        <v>69.165752031981</v>
      </c>
    </row>
    <row r="33" spans="1:9">
      <c r="A33" s="6" t="s">
        <v>38</v>
      </c>
      <c r="B33" s="7">
        <v>172673484746.45</v>
      </c>
      <c r="C33" s="7">
        <v>163151352669.4</v>
      </c>
      <c r="D33" s="7">
        <v>214662666528.7</v>
      </c>
      <c r="E33" s="7">
        <v>212524000370.44</v>
      </c>
      <c r="F33" s="7">
        <f t="shared" si="0"/>
        <v>763011504314.99</v>
      </c>
      <c r="G33" s="80">
        <f>100*(F33/'vat SECTORAL q1-q4 2019'!F33-1)</f>
        <v>30.5165282728628</v>
      </c>
      <c r="H33" s="78">
        <f t="shared" si="1"/>
        <v>-0.996291620170497</v>
      </c>
      <c r="I33" s="78">
        <f>100*(E33/'vat SECTORAL q1-q4 2019'!E33-1)</f>
        <v>46.3220440149662</v>
      </c>
    </row>
    <row r="34" spans="1:9">
      <c r="A34" s="8" t="s">
        <v>39</v>
      </c>
      <c r="B34" s="9">
        <v>79315239730.2735</v>
      </c>
      <c r="C34" s="9">
        <v>82421661761.8679</v>
      </c>
      <c r="D34" s="9">
        <v>115344250668.75</v>
      </c>
      <c r="E34" s="9">
        <v>143353393780.674</v>
      </c>
      <c r="F34" s="9">
        <f t="shared" si="0"/>
        <v>420434545941.566</v>
      </c>
      <c r="G34" s="81">
        <f>100*(F34/'vat SECTORAL q1-q4 2019'!F34-1)</f>
        <v>16.9643898165821</v>
      </c>
      <c r="H34" s="81">
        <f t="shared" si="1"/>
        <v>24.283085589035</v>
      </c>
      <c r="I34" s="81">
        <f>100*(E34/'vat SECTORAL q1-q4 2019'!E34-1)</f>
        <v>39.7475023835573</v>
      </c>
    </row>
    <row r="35" spans="1:9">
      <c r="A35" s="11" t="s">
        <v>40</v>
      </c>
      <c r="B35" s="12">
        <v>72590400175.61</v>
      </c>
      <c r="C35" s="12">
        <v>81622274656.73</v>
      </c>
      <c r="D35" s="12">
        <v>94701267256.43</v>
      </c>
      <c r="E35" s="12">
        <v>98810817574.95</v>
      </c>
      <c r="F35" s="12">
        <f t="shared" si="0"/>
        <v>347724759663.72</v>
      </c>
      <c r="G35" s="82">
        <f>100*(F35/'vat SECTORAL q1-q4 2019'!F35-1)</f>
        <v>44.5742966663184</v>
      </c>
      <c r="H35" s="82">
        <f t="shared" si="1"/>
        <v>4.33948820071464</v>
      </c>
      <c r="I35" s="82">
        <f>100*(E35/'vat SECTORAL q1-q4 2019'!E35-1)</f>
        <v>62.8964772996128</v>
      </c>
    </row>
    <row r="36" spans="1:9">
      <c r="A36" s="14" t="s">
        <v>41</v>
      </c>
      <c r="B36" s="83">
        <f>SUM(B33:B35)</f>
        <v>324579124652.334</v>
      </c>
      <c r="C36" s="83">
        <f>SUM(C33:C35)</f>
        <v>327195289087.998</v>
      </c>
      <c r="D36" s="83">
        <v>424708184453.88</v>
      </c>
      <c r="E36" s="83">
        <v>454688211726.064</v>
      </c>
      <c r="F36" s="83">
        <f t="shared" si="0"/>
        <v>1531170809920.28</v>
      </c>
      <c r="G36" s="84">
        <f>100*(F36/'vat SECTORAL q1-q4 2019'!F36-1)</f>
        <v>29.258476510102</v>
      </c>
      <c r="H36" s="84">
        <f t="shared" si="1"/>
        <v>7.05897092864696</v>
      </c>
      <c r="I36" s="84">
        <f>100*(E36/'vat SECTORAL q1-q4 2019'!E36-1)</f>
        <v>47.3949217511447</v>
      </c>
    </row>
    <row r="38" spans="2:7">
      <c r="B38" s="85"/>
      <c r="C38" s="85"/>
      <c r="D38" s="85"/>
      <c r="E38" s="85"/>
      <c r="F38" s="85"/>
      <c r="G38" s="86"/>
    </row>
    <row r="39" ht="21" spans="1:10">
      <c r="A39" s="87"/>
      <c r="B39" s="21"/>
      <c r="C39" s="21"/>
      <c r="D39" s="21"/>
      <c r="E39" s="21"/>
      <c r="F39" s="88"/>
      <c r="G39" s="21"/>
      <c r="H39" s="21"/>
      <c r="I39"/>
      <c r="J39"/>
    </row>
    <row r="40" spans="2:10">
      <c r="B40" s="21"/>
      <c r="C40" s="21"/>
      <c r="D40" s="21"/>
      <c r="E40" s="21"/>
      <c r="F40" s="88"/>
      <c r="G40" s="21"/>
      <c r="H40" s="21"/>
      <c r="J40"/>
    </row>
    <row r="41" spans="2:7">
      <c r="B41" s="21"/>
      <c r="C41" s="21"/>
      <c r="D41" s="21"/>
      <c r="E41" s="21"/>
      <c r="F41" s="89"/>
      <c r="G41" s="19"/>
    </row>
    <row r="42" spans="3:5">
      <c r="C42" s="21"/>
      <c r="D42" s="21"/>
      <c r="E42" s="21"/>
    </row>
    <row r="45" spans="2:2">
      <c r="B45" s="21"/>
    </row>
    <row r="46" spans="2:2">
      <c r="B46" s="19"/>
    </row>
  </sheetData>
  <mergeCells count="1">
    <mergeCell ref="A2:I2"/>
  </mergeCells>
  <pageMargins left="0.7" right="0.7" top="0.75" bottom="0.75" header="0.3" footer="0.3"/>
  <pageSetup paperSize="1" scale="6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39"/>
  <sheetViews>
    <sheetView topLeftCell="A2" workbookViewId="0">
      <pane xSplit="1" ySplit="1" topLeftCell="D3" activePane="bottomRight" state="frozen"/>
      <selection/>
      <selection pane="topRight"/>
      <selection pane="bottomLeft"/>
      <selection pane="bottomRight" activeCell="F1" sqref="F1"/>
    </sheetView>
  </sheetViews>
  <sheetFormatPr defaultColWidth="9" defaultRowHeight="18.75" outlineLevelCol="5"/>
  <cols>
    <col min="1" max="1" width="30.5" customWidth="1"/>
    <col min="2" max="2" width="25.7" customWidth="1"/>
    <col min="3" max="5" width="25.7" style="40" customWidth="1"/>
    <col min="6" max="6" width="25.7" style="61" customWidth="1"/>
  </cols>
  <sheetData>
    <row r="2" spans="1:1">
      <c r="A2" s="62" t="s">
        <v>0</v>
      </c>
    </row>
    <row r="3" spans="1:6">
      <c r="A3" s="1"/>
      <c r="B3" s="2" t="s">
        <v>52</v>
      </c>
      <c r="C3" s="2" t="s">
        <v>53</v>
      </c>
      <c r="D3" s="2" t="s">
        <v>54</v>
      </c>
      <c r="E3" s="2" t="s">
        <v>55</v>
      </c>
      <c r="F3" s="63" t="s">
        <v>56</v>
      </c>
    </row>
    <row r="4" spans="1:6">
      <c r="A4" s="1" t="s">
        <v>6</v>
      </c>
      <c r="B4" s="2" t="s">
        <v>7</v>
      </c>
      <c r="C4" s="2" t="str">
        <f>B4</f>
        <v>Value Added Tax</v>
      </c>
      <c r="D4" s="2" t="str">
        <f>C4</f>
        <v>Value Added Tax</v>
      </c>
      <c r="E4" s="2" t="str">
        <f>D4</f>
        <v>Value Added Tax</v>
      </c>
      <c r="F4" s="64" t="str">
        <f>D4</f>
        <v>Value Added Tax</v>
      </c>
    </row>
    <row r="5" spans="1:6">
      <c r="A5" s="3" t="s">
        <v>10</v>
      </c>
      <c r="B5" s="4">
        <v>627309855.38</v>
      </c>
      <c r="C5" s="65">
        <v>738117007.17</v>
      </c>
      <c r="D5" s="65">
        <v>622980353.97</v>
      </c>
      <c r="E5" s="65">
        <v>632441770.41</v>
      </c>
      <c r="F5" s="66">
        <f>SUM(B5:E5)</f>
        <v>2620848986.93</v>
      </c>
    </row>
    <row r="6" spans="1:6">
      <c r="A6" s="3" t="s">
        <v>11</v>
      </c>
      <c r="B6" s="4">
        <v>421443588.76</v>
      </c>
      <c r="C6" s="65">
        <v>481438702.64</v>
      </c>
      <c r="D6" s="65">
        <v>494343327.27</v>
      </c>
      <c r="E6" s="65">
        <v>513161592.35</v>
      </c>
      <c r="F6" s="66">
        <f t="shared" ref="F6:F36" si="0">SUM(B6:E6)</f>
        <v>1910387211.02</v>
      </c>
    </row>
    <row r="7" spans="1:6">
      <c r="A7" s="3" t="s">
        <v>12</v>
      </c>
      <c r="B7" s="4">
        <v>4195911497.61</v>
      </c>
      <c r="C7" s="65">
        <v>4060359569.90999</v>
      </c>
      <c r="D7" s="65">
        <v>4429301861.44</v>
      </c>
      <c r="E7" s="65">
        <v>4467158298.58</v>
      </c>
      <c r="F7" s="66">
        <f t="shared" si="0"/>
        <v>17152731227.54</v>
      </c>
    </row>
    <row r="8" spans="1:6">
      <c r="A8" s="3" t="s">
        <v>13</v>
      </c>
      <c r="B8" s="4">
        <v>10835290704.46</v>
      </c>
      <c r="C8" s="65">
        <v>11272962075.34</v>
      </c>
      <c r="D8" s="65">
        <v>9715723179.31</v>
      </c>
      <c r="E8" s="65">
        <v>8913630505.94</v>
      </c>
      <c r="F8" s="66">
        <f t="shared" si="0"/>
        <v>40737606465.05</v>
      </c>
    </row>
    <row r="9" spans="1:6">
      <c r="A9" s="3" t="s">
        <v>14</v>
      </c>
      <c r="B9" s="4">
        <v>2744836873.65</v>
      </c>
      <c r="C9" s="65">
        <v>2400570624.59</v>
      </c>
      <c r="D9" s="65">
        <v>2071957165.48</v>
      </c>
      <c r="E9" s="65">
        <v>2958541259.17</v>
      </c>
      <c r="F9" s="66">
        <f t="shared" si="0"/>
        <v>10175905922.89</v>
      </c>
    </row>
    <row r="10" spans="1:6">
      <c r="A10" s="3" t="s">
        <v>15</v>
      </c>
      <c r="B10" s="4">
        <v>522706937.42</v>
      </c>
      <c r="C10" s="65">
        <v>543426279.34</v>
      </c>
      <c r="D10" s="65">
        <v>381609420.42</v>
      </c>
      <c r="E10" s="65">
        <v>447027711.16</v>
      </c>
      <c r="F10" s="66">
        <f t="shared" si="0"/>
        <v>1894770348.34</v>
      </c>
    </row>
    <row r="11" spans="1:6">
      <c r="A11" s="3" t="s">
        <v>16</v>
      </c>
      <c r="B11" s="4">
        <v>14924509446.19</v>
      </c>
      <c r="C11" s="65">
        <v>16269201434.21</v>
      </c>
      <c r="D11" s="65">
        <v>14473256932.68</v>
      </c>
      <c r="E11" s="65">
        <v>14140498182.31</v>
      </c>
      <c r="F11" s="66">
        <f t="shared" si="0"/>
        <v>59807465995.39</v>
      </c>
    </row>
    <row r="12" spans="1:6">
      <c r="A12" s="3" t="s">
        <v>17</v>
      </c>
      <c r="B12" s="4">
        <v>1512442362.4</v>
      </c>
      <c r="C12" s="65">
        <v>1047208422.52</v>
      </c>
      <c r="D12" s="65">
        <v>890316026.68</v>
      </c>
      <c r="E12" s="65">
        <v>1097374608.88</v>
      </c>
      <c r="F12" s="66">
        <f t="shared" si="0"/>
        <v>4547341420.48</v>
      </c>
    </row>
    <row r="13" spans="1:6">
      <c r="A13" s="3" t="s">
        <v>18</v>
      </c>
      <c r="B13" s="4">
        <v>7937268043.87</v>
      </c>
      <c r="C13" s="65">
        <v>8109935510.65997</v>
      </c>
      <c r="D13" s="65">
        <v>9035769071.85999</v>
      </c>
      <c r="E13" s="65">
        <v>9721016883.05</v>
      </c>
      <c r="F13" s="66">
        <f t="shared" si="0"/>
        <v>34803989509.44</v>
      </c>
    </row>
    <row r="14" spans="1:6">
      <c r="A14" s="3" t="s">
        <v>19</v>
      </c>
      <c r="B14" s="4">
        <v>1529466433.36</v>
      </c>
      <c r="C14" s="65">
        <v>1074711768.56</v>
      </c>
      <c r="D14" s="65">
        <v>1021067892.84</v>
      </c>
      <c r="E14" s="65">
        <v>934249398.7</v>
      </c>
      <c r="F14" s="66">
        <f t="shared" si="0"/>
        <v>4559495493.46</v>
      </c>
    </row>
    <row r="15" spans="1:6">
      <c r="A15" s="3" t="s">
        <v>20</v>
      </c>
      <c r="B15" s="4">
        <v>1615988078.22</v>
      </c>
      <c r="C15" s="65">
        <v>2124908064.49</v>
      </c>
      <c r="D15" s="65">
        <v>2283728126.25</v>
      </c>
      <c r="E15" s="65">
        <v>2265750153.16</v>
      </c>
      <c r="F15" s="66">
        <f t="shared" si="0"/>
        <v>8290374422.11999</v>
      </c>
    </row>
    <row r="16" spans="1:6">
      <c r="A16" s="3" t="s">
        <v>21</v>
      </c>
      <c r="B16" s="4">
        <v>507277849.92</v>
      </c>
      <c r="C16" s="65">
        <v>495197499.61</v>
      </c>
      <c r="D16" s="65">
        <v>366184476.97</v>
      </c>
      <c r="E16" s="65">
        <v>595237005.560001</v>
      </c>
      <c r="F16" s="66">
        <f t="shared" si="0"/>
        <v>1963896832.06</v>
      </c>
    </row>
    <row r="17" spans="1:6">
      <c r="A17" s="3" t="s">
        <v>22</v>
      </c>
      <c r="B17" s="4">
        <v>59884887.89</v>
      </c>
      <c r="C17" s="65">
        <v>50598095.44</v>
      </c>
      <c r="D17" s="65">
        <v>44295888.68</v>
      </c>
      <c r="E17" s="65">
        <v>54456507.4</v>
      </c>
      <c r="F17" s="66">
        <f t="shared" si="0"/>
        <v>209235379.41</v>
      </c>
    </row>
    <row r="18" spans="1:6">
      <c r="A18" s="3" t="s">
        <v>23</v>
      </c>
      <c r="B18" s="4">
        <v>4016993631.69</v>
      </c>
      <c r="C18" s="65">
        <v>3768879140.15001</v>
      </c>
      <c r="D18" s="65">
        <v>3269518817.95001</v>
      </c>
      <c r="E18" s="65">
        <v>4082519110.49</v>
      </c>
      <c r="F18" s="66">
        <f t="shared" si="0"/>
        <v>15137910700.28</v>
      </c>
    </row>
    <row r="19" spans="1:6">
      <c r="A19" s="3" t="s">
        <v>24</v>
      </c>
      <c r="B19" s="4">
        <v>529173488.54</v>
      </c>
      <c r="C19" s="65">
        <v>657941208.43</v>
      </c>
      <c r="D19" s="65">
        <v>626213825.87</v>
      </c>
      <c r="E19" s="65">
        <v>900109136.86</v>
      </c>
      <c r="F19" s="66">
        <f t="shared" si="0"/>
        <v>2713437659.7</v>
      </c>
    </row>
    <row r="20" spans="1:6">
      <c r="A20" s="3" t="s">
        <v>25</v>
      </c>
      <c r="B20" s="4">
        <v>2340806300.43</v>
      </c>
      <c r="C20" s="65">
        <v>1996390157.13</v>
      </c>
      <c r="D20" s="65">
        <v>2175975703.6</v>
      </c>
      <c r="E20" s="65">
        <v>2033605360.45</v>
      </c>
      <c r="F20" s="66">
        <f t="shared" si="0"/>
        <v>8546777521.61</v>
      </c>
    </row>
    <row r="21" spans="1:6">
      <c r="A21" s="3" t="s">
        <v>26</v>
      </c>
      <c r="B21" s="4">
        <v>8490827446.86</v>
      </c>
      <c r="C21" s="65">
        <v>7811745534.65999</v>
      </c>
      <c r="D21" s="65">
        <v>11339815578.15</v>
      </c>
      <c r="E21" s="65">
        <v>11150265395.8</v>
      </c>
      <c r="F21" s="66">
        <f t="shared" si="0"/>
        <v>38792653955.47</v>
      </c>
    </row>
    <row r="22" spans="1:6">
      <c r="A22" s="3" t="s">
        <v>27</v>
      </c>
      <c r="B22" s="4">
        <v>31423299458.75</v>
      </c>
      <c r="C22" s="65">
        <v>34429042995.83</v>
      </c>
      <c r="D22" s="65">
        <v>30271519699.97</v>
      </c>
      <c r="E22" s="65">
        <v>28018749513.1601</v>
      </c>
      <c r="F22" s="66">
        <f t="shared" si="0"/>
        <v>124142611667.71</v>
      </c>
    </row>
    <row r="23" spans="1:6">
      <c r="A23" s="3" t="s">
        <v>28</v>
      </c>
      <c r="B23" s="4">
        <v>956166806.78</v>
      </c>
      <c r="C23" s="65">
        <v>1198575081.52</v>
      </c>
      <c r="D23" s="65">
        <v>1056930065.54</v>
      </c>
      <c r="E23" s="65">
        <v>861867478.16</v>
      </c>
      <c r="F23" s="66">
        <f t="shared" si="0"/>
        <v>4073539432</v>
      </c>
    </row>
    <row r="24" spans="1:6">
      <c r="A24" s="3" t="s">
        <v>29</v>
      </c>
      <c r="B24" s="4">
        <v>201580318.33</v>
      </c>
      <c r="C24" s="65">
        <v>250092740.05</v>
      </c>
      <c r="D24" s="65">
        <v>291057634.46</v>
      </c>
      <c r="E24" s="65">
        <v>285872271.95</v>
      </c>
      <c r="F24" s="66">
        <f t="shared" si="0"/>
        <v>1028602964.79</v>
      </c>
    </row>
    <row r="25" spans="1:6">
      <c r="A25" s="3" t="s">
        <v>30</v>
      </c>
      <c r="B25" s="4">
        <v>3522672251.92</v>
      </c>
      <c r="C25" s="65">
        <v>2361324014.43</v>
      </c>
      <c r="D25" s="65">
        <v>1975537803.94</v>
      </c>
      <c r="E25" s="65">
        <v>2419305973.15</v>
      </c>
      <c r="F25" s="66">
        <f t="shared" si="0"/>
        <v>10278840043.44</v>
      </c>
    </row>
    <row r="26" spans="1:6">
      <c r="A26" s="3" t="s">
        <v>31</v>
      </c>
      <c r="B26" s="4">
        <v>24315013565.66</v>
      </c>
      <c r="C26" s="65">
        <v>29583674334.79</v>
      </c>
      <c r="D26" s="65">
        <v>32086711133.0799</v>
      </c>
      <c r="E26" s="65">
        <v>26074752081.93</v>
      </c>
      <c r="F26" s="66">
        <f t="shared" si="0"/>
        <v>112060151115.46</v>
      </c>
    </row>
    <row r="27" spans="1:6">
      <c r="A27" s="3" t="s">
        <v>32</v>
      </c>
      <c r="B27" s="4">
        <v>940729119.25</v>
      </c>
      <c r="C27" s="65">
        <v>1058623649.02</v>
      </c>
      <c r="D27" s="65">
        <v>1149090483.7</v>
      </c>
      <c r="E27" s="65">
        <v>892950847.790001</v>
      </c>
      <c r="F27" s="66">
        <f t="shared" si="0"/>
        <v>4041394099.76</v>
      </c>
    </row>
    <row r="28" spans="1:6">
      <c r="A28" s="3" t="s">
        <v>33</v>
      </c>
      <c r="B28" s="4">
        <v>365182010.8</v>
      </c>
      <c r="C28" s="65">
        <v>449848248.54</v>
      </c>
      <c r="D28" s="65">
        <v>466631598.51</v>
      </c>
      <c r="E28" s="65">
        <v>469466855.59</v>
      </c>
      <c r="F28" s="66">
        <f t="shared" si="0"/>
        <v>1751128713.44</v>
      </c>
    </row>
    <row r="29" spans="1:6">
      <c r="A29" s="3" t="s">
        <v>34</v>
      </c>
      <c r="B29" s="4">
        <v>8050491035.62</v>
      </c>
      <c r="C29" s="65">
        <v>10445379901.29</v>
      </c>
      <c r="D29" s="65">
        <v>10750739233.5</v>
      </c>
      <c r="E29" s="65">
        <v>12661503352.5899</v>
      </c>
      <c r="F29" s="66">
        <f t="shared" si="0"/>
        <v>41908113522.9999</v>
      </c>
    </row>
    <row r="30" spans="1:6">
      <c r="A30" s="3" t="s">
        <v>35</v>
      </c>
      <c r="B30" s="4">
        <v>1743878248.89</v>
      </c>
      <c r="C30" s="65">
        <v>1132417313.43</v>
      </c>
      <c r="D30" s="65">
        <v>1423079128.88</v>
      </c>
      <c r="E30" s="65">
        <v>1333475801.05</v>
      </c>
      <c r="F30" s="66">
        <f t="shared" si="0"/>
        <v>5632850492.25</v>
      </c>
    </row>
    <row r="31" spans="1:6">
      <c r="A31" s="3" t="s">
        <v>36</v>
      </c>
      <c r="B31" s="4">
        <v>298137975.21</v>
      </c>
      <c r="C31" s="65">
        <v>316908615.69</v>
      </c>
      <c r="D31" s="65">
        <v>253826638.93</v>
      </c>
      <c r="E31" s="65">
        <v>609350958.53</v>
      </c>
      <c r="F31" s="66">
        <f t="shared" si="0"/>
        <v>1478224188.36</v>
      </c>
    </row>
    <row r="32" spans="1:6">
      <c r="A32" s="3" t="s">
        <v>37</v>
      </c>
      <c r="B32" s="4">
        <v>2434185088.46</v>
      </c>
      <c r="C32" s="65">
        <v>7432803909.43</v>
      </c>
      <c r="D32" s="65">
        <v>7772158690.15</v>
      </c>
      <c r="E32" s="65">
        <v>6709669340.39</v>
      </c>
      <c r="F32" s="66">
        <f t="shared" si="0"/>
        <v>24348817028.43</v>
      </c>
    </row>
    <row r="33" spans="1:6">
      <c r="A33" s="6" t="s">
        <v>38</v>
      </c>
      <c r="B33" s="7">
        <v>137063473306.32</v>
      </c>
      <c r="C33" s="7">
        <v>151562281898.87</v>
      </c>
      <c r="D33" s="7">
        <v>150739339760.08</v>
      </c>
      <c r="E33" s="7">
        <v>145244007354.56</v>
      </c>
      <c r="F33" s="66">
        <f t="shared" si="0"/>
        <v>584609102319.83</v>
      </c>
    </row>
    <row r="34" spans="1:6">
      <c r="A34" s="8" t="s">
        <v>39</v>
      </c>
      <c r="B34" s="67">
        <v>98967007748.51</v>
      </c>
      <c r="C34" s="67">
        <v>94904294115.9144</v>
      </c>
      <c r="D34" s="67">
        <v>63003577461.5439</v>
      </c>
      <c r="E34" s="67">
        <v>102580290406.35</v>
      </c>
      <c r="F34" s="66">
        <f t="shared" si="0"/>
        <v>359455169732.318</v>
      </c>
    </row>
    <row r="35" spans="1:6">
      <c r="A35" s="11" t="s">
        <v>40</v>
      </c>
      <c r="B35" s="12">
        <v>53007856392.82</v>
      </c>
      <c r="C35" s="12">
        <v>65476489855.17</v>
      </c>
      <c r="D35" s="12">
        <v>61373302747.13</v>
      </c>
      <c r="E35" s="12">
        <v>60658658316.6</v>
      </c>
      <c r="F35" s="66">
        <f t="shared" si="0"/>
        <v>240516307311.72</v>
      </c>
    </row>
    <row r="36" spans="1:6">
      <c r="A36" s="14" t="s">
        <v>41</v>
      </c>
      <c r="B36" s="68">
        <v>289038337447.65</v>
      </c>
      <c r="C36" s="68">
        <v>311943065869.954</v>
      </c>
      <c r="D36" s="68">
        <v>275116219968.754</v>
      </c>
      <c r="E36" s="68">
        <v>308482956077.51</v>
      </c>
      <c r="F36" s="66">
        <f t="shared" si="0"/>
        <v>1184580579363.87</v>
      </c>
    </row>
    <row r="37" spans="1:6">
      <c r="A37" s="69" t="s">
        <v>57</v>
      </c>
      <c r="F37" s="66">
        <f>SUM(B37:D37)</f>
        <v>0</v>
      </c>
    </row>
    <row r="39" spans="2:6">
      <c r="B39" s="70">
        <f>SUM(B34:B35)</f>
        <v>151974864141.33</v>
      </c>
      <c r="C39" s="70">
        <f>SUM(C34:C35)</f>
        <v>160380783971.084</v>
      </c>
      <c r="D39" s="70">
        <f>SUM(D34:D35)</f>
        <v>124376880208.674</v>
      </c>
      <c r="E39" s="70">
        <f>SUM(E34:E35)</f>
        <v>163238948722.95</v>
      </c>
      <c r="F39" s="70">
        <f>SUM(F34:F35)</f>
        <v>599971477044.038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J38"/>
  <sheetViews>
    <sheetView zoomScale="62" zoomScaleNormal="62" workbookViewId="0">
      <selection activeCell="C38" sqref="C38:F38"/>
    </sheetView>
  </sheetViews>
  <sheetFormatPr defaultColWidth="9" defaultRowHeight="18.75"/>
  <cols>
    <col min="2" max="2" width="34.8" customWidth="1"/>
    <col min="3" max="3" width="25.7" customWidth="1"/>
    <col min="4" max="4" width="22.3" customWidth="1"/>
    <col min="5" max="5" width="23.1" customWidth="1"/>
    <col min="6" max="6" width="24" customWidth="1"/>
    <col min="7" max="7" width="20.5" style="42" customWidth="1"/>
    <col min="8" max="8" width="19.4" style="42" customWidth="1"/>
    <col min="9" max="9" width="20.8" style="50" customWidth="1"/>
    <col min="10" max="10" width="13.3" style="51" customWidth="1"/>
  </cols>
  <sheetData>
    <row r="3" spans="2:10">
      <c r="B3" s="1"/>
      <c r="C3" s="2" t="s">
        <v>58</v>
      </c>
      <c r="D3" s="2" t="s">
        <v>59</v>
      </c>
      <c r="E3" s="2" t="s">
        <v>60</v>
      </c>
      <c r="F3" s="2" t="s">
        <v>61</v>
      </c>
      <c r="G3" s="2" t="s">
        <v>4</v>
      </c>
      <c r="H3" s="2" t="s">
        <v>5</v>
      </c>
      <c r="I3" s="57" t="s">
        <v>62</v>
      </c>
      <c r="J3" s="57" t="s">
        <v>63</v>
      </c>
    </row>
    <row r="4" spans="2:10">
      <c r="B4" s="1" t="s">
        <v>6</v>
      </c>
      <c r="C4" s="2" t="s">
        <v>7</v>
      </c>
      <c r="D4" s="2" t="s">
        <v>7</v>
      </c>
      <c r="E4" s="2" t="s">
        <v>7</v>
      </c>
      <c r="F4" s="2" t="s">
        <v>7</v>
      </c>
      <c r="G4" s="2" t="s">
        <v>64</v>
      </c>
      <c r="H4" s="2" t="s">
        <v>65</v>
      </c>
      <c r="I4" s="58"/>
      <c r="J4" s="57" t="s">
        <v>66</v>
      </c>
    </row>
    <row r="5" spans="2:10">
      <c r="B5" s="3" t="s">
        <v>10</v>
      </c>
      <c r="C5" s="4">
        <v>372571969.54</v>
      </c>
      <c r="D5" s="52">
        <v>781422600.37</v>
      </c>
      <c r="E5" s="52">
        <v>722240030.42</v>
      </c>
      <c r="F5" s="52">
        <v>591696863.9</v>
      </c>
      <c r="G5" s="53">
        <f>(F5-E5)/E5*100</f>
        <v>-18.0747619934727</v>
      </c>
      <c r="H5" s="53">
        <f>(F5-'VAT Sectoral  Q1-Q4, 2017'!F5)/'VAT Sectoral  Q1-Q4, 2017'!F5*100</f>
        <v>88.7199781733806</v>
      </c>
      <c r="I5" s="59">
        <f>SUM(C5:F5)</f>
        <v>2467931464.23</v>
      </c>
      <c r="J5" s="60">
        <f>(I5-'VAT Sectoral  Q1-Q4, 2017'!G5)/'VAT Sectoral  Q1-Q4, 2017'!G5*100</f>
        <v>31.7171440597679</v>
      </c>
    </row>
    <row r="6" spans="2:10">
      <c r="B6" s="3" t="s">
        <v>11</v>
      </c>
      <c r="C6" s="4">
        <v>441668045.85</v>
      </c>
      <c r="D6" s="52">
        <v>488766172.99</v>
      </c>
      <c r="E6" s="52">
        <v>265352056.45</v>
      </c>
      <c r="F6" s="52">
        <v>360545832.61</v>
      </c>
      <c r="G6" s="53">
        <f t="shared" ref="G6:G36" si="0">(F6-E6)/E6*100</f>
        <v>35.8745198486666</v>
      </c>
      <c r="H6" s="53">
        <f>(F6-'VAT Sectoral  Q1-Q4, 2017'!F6)/'VAT Sectoral  Q1-Q4, 2017'!F6*100</f>
        <v>-5.70491783051717</v>
      </c>
      <c r="I6" s="59">
        <f t="shared" ref="I6:I36" si="1">SUM(C6:F6)</f>
        <v>1556332107.9</v>
      </c>
      <c r="J6" s="60">
        <f>(I6-'VAT Sectoral  Q1-Q4, 2017'!G6)/'VAT Sectoral  Q1-Q4, 2017'!G6*100</f>
        <v>-11.2880486891874</v>
      </c>
    </row>
    <row r="7" spans="2:10">
      <c r="B7" s="3" t="s">
        <v>12</v>
      </c>
      <c r="C7" s="4">
        <v>5293543136.46</v>
      </c>
      <c r="D7" s="52">
        <v>4747180945.84</v>
      </c>
      <c r="E7" s="52">
        <v>4516161382.61</v>
      </c>
      <c r="F7" s="52">
        <v>3940876070.49</v>
      </c>
      <c r="G7" s="53">
        <f t="shared" si="0"/>
        <v>-12.738369233996</v>
      </c>
      <c r="H7" s="53">
        <f>(F7-'VAT Sectoral  Q1-Q4, 2017'!F7)/'VAT Sectoral  Q1-Q4, 2017'!F7*100</f>
        <v>-6.53406333506094</v>
      </c>
      <c r="I7" s="59">
        <f t="shared" si="1"/>
        <v>18497761535.4</v>
      </c>
      <c r="J7" s="60">
        <f>(I7-'VAT Sectoral  Q1-Q4, 2017'!G7)/'VAT Sectoral  Q1-Q4, 2017'!G7*100</f>
        <v>-10.8824560918069</v>
      </c>
    </row>
    <row r="8" spans="2:10">
      <c r="B8" s="3" t="s">
        <v>13</v>
      </c>
      <c r="C8" s="4">
        <v>8880145995.83</v>
      </c>
      <c r="D8" s="52">
        <v>9434192587.06</v>
      </c>
      <c r="E8" s="52">
        <v>7828862601.39</v>
      </c>
      <c r="F8" s="52">
        <v>9784491995.09</v>
      </c>
      <c r="G8" s="53">
        <f t="shared" si="0"/>
        <v>24.9797383511723</v>
      </c>
      <c r="H8" s="53">
        <f>(F8-'VAT Sectoral  Q1-Q4, 2017'!F8)/'VAT Sectoral  Q1-Q4, 2017'!F8*100</f>
        <v>12.5751229154483</v>
      </c>
      <c r="I8" s="59">
        <f t="shared" si="1"/>
        <v>35927693179.37</v>
      </c>
      <c r="J8" s="60">
        <f>(I8-'VAT Sectoral  Q1-Q4, 2017'!G8)/'VAT Sectoral  Q1-Q4, 2017'!G8*100</f>
        <v>0.611576398336931</v>
      </c>
    </row>
    <row r="9" spans="2:10">
      <c r="B9" s="3" t="s">
        <v>14</v>
      </c>
      <c r="C9" s="4">
        <v>2384881129.4</v>
      </c>
      <c r="D9" s="52">
        <v>2671518189.61</v>
      </c>
      <c r="E9" s="52">
        <v>2375591919.31</v>
      </c>
      <c r="F9" s="52">
        <v>2571540415.47</v>
      </c>
      <c r="G9" s="53">
        <f t="shared" si="0"/>
        <v>8.24840725240852</v>
      </c>
      <c r="H9" s="53">
        <f>(F9-'VAT Sectoral  Q1-Q4, 2017'!F9)/'VAT Sectoral  Q1-Q4, 2017'!F9*100</f>
        <v>-50.9754356810105</v>
      </c>
      <c r="I9" s="59">
        <f t="shared" si="1"/>
        <v>10003531653.79</v>
      </c>
      <c r="J9" s="60">
        <f>(I9-'VAT Sectoral  Q1-Q4, 2017'!G9)/'VAT Sectoral  Q1-Q4, 2017'!G9*100</f>
        <v>-24.6642863494852</v>
      </c>
    </row>
    <row r="10" spans="2:10">
      <c r="B10" s="3" t="s">
        <v>15</v>
      </c>
      <c r="C10" s="4">
        <v>420858469.37</v>
      </c>
      <c r="D10" s="52">
        <v>317151103.41</v>
      </c>
      <c r="E10" s="52">
        <v>393037491.09</v>
      </c>
      <c r="F10" s="52">
        <v>258386701.66</v>
      </c>
      <c r="G10" s="53">
        <f t="shared" si="0"/>
        <v>-34.2590191731014</v>
      </c>
      <c r="H10" s="53">
        <f>(F10-'VAT Sectoral  Q1-Q4, 2017'!F10)/'VAT Sectoral  Q1-Q4, 2017'!F10*100</f>
        <v>-8.1422865429813</v>
      </c>
      <c r="I10" s="59">
        <f t="shared" si="1"/>
        <v>1389433765.53</v>
      </c>
      <c r="J10" s="60">
        <f>(I10-'VAT Sectoral  Q1-Q4, 2017'!G10)/'VAT Sectoral  Q1-Q4, 2017'!G10*100</f>
        <v>-7.37149194634182</v>
      </c>
    </row>
    <row r="11" spans="2:10">
      <c r="B11" s="3" t="s">
        <v>16</v>
      </c>
      <c r="C11" s="4">
        <v>14934496191.6</v>
      </c>
      <c r="D11" s="52">
        <v>16108378714.74</v>
      </c>
      <c r="E11" s="52">
        <v>15998630572.9099</v>
      </c>
      <c r="F11" s="52">
        <v>16020845602.92</v>
      </c>
      <c r="G11" s="53">
        <f t="shared" si="0"/>
        <v>0.138855822120838</v>
      </c>
      <c r="H11" s="53">
        <f>(F11-'VAT Sectoral  Q1-Q4, 2017'!F11)/'VAT Sectoral  Q1-Q4, 2017'!F11*100</f>
        <v>24.4419054147386</v>
      </c>
      <c r="I11" s="59">
        <f t="shared" si="1"/>
        <v>63062351082.17</v>
      </c>
      <c r="J11" s="60">
        <f>(I11-'VAT Sectoral  Q1-Q4, 2017'!G11)/'VAT Sectoral  Q1-Q4, 2017'!G11*100</f>
        <v>27.3890213664075</v>
      </c>
    </row>
    <row r="12" spans="2:10">
      <c r="B12" s="3" t="s">
        <v>17</v>
      </c>
      <c r="C12" s="4">
        <v>1297878350.17</v>
      </c>
      <c r="D12" s="52">
        <v>1138103220.09</v>
      </c>
      <c r="E12" s="52">
        <v>1041845733.91</v>
      </c>
      <c r="F12" s="52">
        <v>1648909738.5</v>
      </c>
      <c r="G12" s="53">
        <f t="shared" si="0"/>
        <v>58.268127884127</v>
      </c>
      <c r="H12" s="53">
        <f>(F12-'VAT Sectoral  Q1-Q4, 2017'!F12)/'VAT Sectoral  Q1-Q4, 2017'!F12*100</f>
        <v>18.0993099206765</v>
      </c>
      <c r="I12" s="59">
        <f t="shared" si="1"/>
        <v>5126737042.67</v>
      </c>
      <c r="J12" s="60">
        <f>(I12-'VAT Sectoral  Q1-Q4, 2017'!G12)/'VAT Sectoral  Q1-Q4, 2017'!G12*100</f>
        <v>-3.28290907795429</v>
      </c>
    </row>
    <row r="13" spans="2:10">
      <c r="B13" s="3" t="s">
        <v>18</v>
      </c>
      <c r="C13" s="4">
        <v>4237740192.32</v>
      </c>
      <c r="D13" s="52">
        <v>5548924072.1</v>
      </c>
      <c r="E13" s="52">
        <v>4799725913.39</v>
      </c>
      <c r="F13" s="52">
        <v>4856761226.18998</v>
      </c>
      <c r="G13" s="53">
        <f t="shared" si="0"/>
        <v>1.18830353710138</v>
      </c>
      <c r="H13" s="53">
        <f>(F13-'VAT Sectoral  Q1-Q4, 2017'!F13)/'VAT Sectoral  Q1-Q4, 2017'!F13*100</f>
        <v>41.0664017916733</v>
      </c>
      <c r="I13" s="59">
        <f t="shared" si="1"/>
        <v>19443151404</v>
      </c>
      <c r="J13" s="60">
        <f>(I13-'VAT Sectoral  Q1-Q4, 2017'!G13)/'VAT Sectoral  Q1-Q4, 2017'!G13*100</f>
        <v>-4.87612540086979</v>
      </c>
    </row>
    <row r="14" spans="2:10">
      <c r="B14" s="3" t="s">
        <v>19</v>
      </c>
      <c r="C14" s="4">
        <v>1461808242.01</v>
      </c>
      <c r="D14" s="52">
        <v>1269281250.95</v>
      </c>
      <c r="E14" s="52">
        <v>1394720443.19</v>
      </c>
      <c r="F14" s="52">
        <v>1618186649.85</v>
      </c>
      <c r="G14" s="53">
        <f t="shared" si="0"/>
        <v>16.0222937686988</v>
      </c>
      <c r="H14" s="53">
        <f>(F14-'VAT Sectoral  Q1-Q4, 2017'!F14)/'VAT Sectoral  Q1-Q4, 2017'!F14*100</f>
        <v>18.7376271341321</v>
      </c>
      <c r="I14" s="59">
        <f t="shared" si="1"/>
        <v>5743996586</v>
      </c>
      <c r="J14" s="60">
        <f>(I14-'VAT Sectoral  Q1-Q4, 2017'!G14)/'VAT Sectoral  Q1-Q4, 2017'!G14*100</f>
        <v>4.97229721104098</v>
      </c>
    </row>
    <row r="15" spans="2:10">
      <c r="B15" s="3" t="s">
        <v>20</v>
      </c>
      <c r="C15" s="4">
        <v>1184168691.05</v>
      </c>
      <c r="D15" s="52">
        <v>1617377425.4</v>
      </c>
      <c r="E15" s="52">
        <v>1676149457.1</v>
      </c>
      <c r="F15" s="52">
        <v>1812246433.78</v>
      </c>
      <c r="G15" s="53">
        <f t="shared" si="0"/>
        <v>8.1196206044461</v>
      </c>
      <c r="H15" s="53">
        <f>(F15-'VAT Sectoral  Q1-Q4, 2017'!F15)/'VAT Sectoral  Q1-Q4, 2017'!F15*100</f>
        <v>52.8273214416071</v>
      </c>
      <c r="I15" s="59">
        <f t="shared" si="1"/>
        <v>6289942007.32999</v>
      </c>
      <c r="J15" s="60">
        <f>(I15-'VAT Sectoral  Q1-Q4, 2017'!G15)/'VAT Sectoral  Q1-Q4, 2017'!G15*100</f>
        <v>26.7064477970436</v>
      </c>
    </row>
    <row r="16" spans="2:10">
      <c r="B16" s="3" t="s">
        <v>21</v>
      </c>
      <c r="C16" s="4">
        <v>449601261.13</v>
      </c>
      <c r="D16" s="52">
        <v>362004639.63</v>
      </c>
      <c r="E16" s="52">
        <v>407053634.06</v>
      </c>
      <c r="F16" s="52">
        <v>319749837.690001</v>
      </c>
      <c r="G16" s="53">
        <f t="shared" si="0"/>
        <v>-21.447737856857</v>
      </c>
      <c r="H16" s="53">
        <f>(F16-'VAT Sectoral  Q1-Q4, 2017'!F16)/'VAT Sectoral  Q1-Q4, 2017'!F16*100</f>
        <v>58.9649584911517</v>
      </c>
      <c r="I16" s="59">
        <f t="shared" si="1"/>
        <v>1538409372.51</v>
      </c>
      <c r="J16" s="60">
        <f>(I16-'VAT Sectoral  Q1-Q4, 2017'!G16)/'VAT Sectoral  Q1-Q4, 2017'!G16*100</f>
        <v>140.331829005994</v>
      </c>
    </row>
    <row r="17" spans="2:10">
      <c r="B17" s="3" t="s">
        <v>22</v>
      </c>
      <c r="C17" s="4">
        <v>46246872.44</v>
      </c>
      <c r="D17" s="52">
        <v>47849681.32</v>
      </c>
      <c r="E17" s="52">
        <v>52701931.42</v>
      </c>
      <c r="F17" s="52">
        <v>35745954.87</v>
      </c>
      <c r="G17" s="53">
        <f t="shared" si="0"/>
        <v>-32.1733494259858</v>
      </c>
      <c r="H17" s="53">
        <f>(F17-'VAT Sectoral  Q1-Q4, 2017'!F17)/'VAT Sectoral  Q1-Q4, 2017'!F17*100</f>
        <v>9.92834073145142</v>
      </c>
      <c r="I17" s="59">
        <f t="shared" si="1"/>
        <v>182544440.05</v>
      </c>
      <c r="J17" s="60">
        <f>(I17-'VAT Sectoral  Q1-Q4, 2017'!G17)/'VAT Sectoral  Q1-Q4, 2017'!G17*100</f>
        <v>34.7501240559938</v>
      </c>
    </row>
    <row r="18" spans="2:10">
      <c r="B18" s="3" t="s">
        <v>23</v>
      </c>
      <c r="C18" s="4">
        <v>3246225281.77</v>
      </c>
      <c r="D18" s="52">
        <v>3841448674.58001</v>
      </c>
      <c r="E18" s="52">
        <v>2506186298.24</v>
      </c>
      <c r="F18" s="52">
        <v>3343397988.27001</v>
      </c>
      <c r="G18" s="53">
        <f t="shared" si="0"/>
        <v>33.4058042938765</v>
      </c>
      <c r="H18" s="53">
        <f>(F18-'VAT Sectoral  Q1-Q4, 2017'!F18)/'VAT Sectoral  Q1-Q4, 2017'!F18*100</f>
        <v>27.8181606079413</v>
      </c>
      <c r="I18" s="59">
        <f t="shared" si="1"/>
        <v>12937258242.86</v>
      </c>
      <c r="J18" s="60">
        <f>(I18-'VAT Sectoral  Q1-Q4, 2017'!G18)/'VAT Sectoral  Q1-Q4, 2017'!G18*100</f>
        <v>32.26634903666</v>
      </c>
    </row>
    <row r="19" spans="2:10">
      <c r="B19" s="3" t="s">
        <v>24</v>
      </c>
      <c r="C19" s="4">
        <v>797489010.66</v>
      </c>
      <c r="D19" s="52">
        <v>547301553.28</v>
      </c>
      <c r="E19" s="52">
        <v>548727850.95</v>
      </c>
      <c r="F19" s="52">
        <v>668520509.77</v>
      </c>
      <c r="G19" s="53">
        <f t="shared" si="0"/>
        <v>21.8309784372354</v>
      </c>
      <c r="H19" s="53">
        <f>(F19-'VAT Sectoral  Q1-Q4, 2017'!F19)/'VAT Sectoral  Q1-Q4, 2017'!F19*100</f>
        <v>-20.0223091607213</v>
      </c>
      <c r="I19" s="59">
        <f t="shared" si="1"/>
        <v>2562038924.66</v>
      </c>
      <c r="J19" s="60">
        <f>(I19-'VAT Sectoral  Q1-Q4, 2017'!G19)/'VAT Sectoral  Q1-Q4, 2017'!G19*100</f>
        <v>12.8046546943211</v>
      </c>
    </row>
    <row r="20" spans="2:10">
      <c r="B20" s="3" t="s">
        <v>25</v>
      </c>
      <c r="C20" s="4">
        <v>2511581413.1</v>
      </c>
      <c r="D20" s="52">
        <v>1729451370.07</v>
      </c>
      <c r="E20" s="52">
        <v>1747025624.31</v>
      </c>
      <c r="F20" s="52">
        <v>1743285420.78</v>
      </c>
      <c r="G20" s="53">
        <f t="shared" si="0"/>
        <v>-0.21408979227059</v>
      </c>
      <c r="H20" s="53">
        <f>(F20-'VAT Sectoral  Q1-Q4, 2017'!F20)/'VAT Sectoral  Q1-Q4, 2017'!F20*100</f>
        <v>22.3549637991451</v>
      </c>
      <c r="I20" s="59">
        <f t="shared" si="1"/>
        <v>7731343828.26</v>
      </c>
      <c r="J20" s="60">
        <f>(I20-'VAT Sectoral  Q1-Q4, 2017'!G20)/'VAT Sectoral  Q1-Q4, 2017'!G20*100</f>
        <v>20.1940145015725</v>
      </c>
    </row>
    <row r="21" spans="2:10">
      <c r="B21" s="3" t="s">
        <v>26</v>
      </c>
      <c r="C21" s="4">
        <v>7360317325.61</v>
      </c>
      <c r="D21" s="52">
        <v>7837873141.1</v>
      </c>
      <c r="E21" s="52">
        <v>7346683522.57</v>
      </c>
      <c r="F21" s="52">
        <v>14903002485.58</v>
      </c>
      <c r="G21" s="53">
        <f t="shared" si="0"/>
        <v>102.853470410097</v>
      </c>
      <c r="H21" s="53">
        <f>(F21-'VAT Sectoral  Q1-Q4, 2017'!F21)/'VAT Sectoral  Q1-Q4, 2017'!F21*100</f>
        <v>82.3404083971017</v>
      </c>
      <c r="I21" s="59">
        <f t="shared" si="1"/>
        <v>37447876474.86</v>
      </c>
      <c r="J21" s="60">
        <f>(I21-'VAT Sectoral  Q1-Q4, 2017'!G21)/'VAT Sectoral  Q1-Q4, 2017'!G21*100</f>
        <v>-17.0241297783542</v>
      </c>
    </row>
    <row r="22" spans="2:10">
      <c r="B22" s="3" t="s">
        <v>27</v>
      </c>
      <c r="C22" s="4">
        <v>30136156950.56</v>
      </c>
      <c r="D22" s="52">
        <v>32458907161.33</v>
      </c>
      <c r="E22" s="52">
        <v>31483381172.83</v>
      </c>
      <c r="F22" s="52">
        <v>28818716489.55</v>
      </c>
      <c r="G22" s="53">
        <f t="shared" si="0"/>
        <v>-8.46371826663767</v>
      </c>
      <c r="H22" s="53">
        <f>(F22-'VAT Sectoral  Q1-Q4, 2017'!F22)/'VAT Sectoral  Q1-Q4, 2017'!F22*100</f>
        <v>2.20499216718435</v>
      </c>
      <c r="I22" s="59">
        <f t="shared" si="1"/>
        <v>122897161774.27</v>
      </c>
      <c r="J22" s="60">
        <f>(I22-'VAT Sectoral  Q1-Q4, 2017'!G22)/'VAT Sectoral  Q1-Q4, 2017'!G22*100</f>
        <v>2.7556487423988</v>
      </c>
    </row>
    <row r="23" spans="2:10">
      <c r="B23" s="3" t="s">
        <v>28</v>
      </c>
      <c r="C23" s="4">
        <v>1103752606.62</v>
      </c>
      <c r="D23" s="52">
        <v>1425359948.74</v>
      </c>
      <c r="E23" s="52">
        <v>978846773.72</v>
      </c>
      <c r="F23" s="52">
        <v>1152840819.35</v>
      </c>
      <c r="G23" s="53">
        <f t="shared" si="0"/>
        <v>17.7754118725605</v>
      </c>
      <c r="H23" s="53">
        <f>(F23-'VAT Sectoral  Q1-Q4, 2017'!F23)/'VAT Sectoral  Q1-Q4, 2017'!F23*100</f>
        <v>20.6383475023075</v>
      </c>
      <c r="I23" s="59">
        <f t="shared" si="1"/>
        <v>4660800148.43</v>
      </c>
      <c r="J23" s="60">
        <f>(I23-'VAT Sectoral  Q1-Q4, 2017'!G23)/'VAT Sectoral  Q1-Q4, 2017'!G23*100</f>
        <v>-4.33977895327447</v>
      </c>
    </row>
    <row r="24" spans="2:10">
      <c r="B24" s="3" t="s">
        <v>29</v>
      </c>
      <c r="C24" s="4">
        <v>243443468.02</v>
      </c>
      <c r="D24" s="52">
        <v>153399721.13</v>
      </c>
      <c r="E24" s="52">
        <v>177340965.57</v>
      </c>
      <c r="F24" s="52">
        <v>209326506.44</v>
      </c>
      <c r="G24" s="53">
        <f t="shared" si="0"/>
        <v>18.0361828792315</v>
      </c>
      <c r="H24" s="53">
        <f>(F24-'VAT Sectoral  Q1-Q4, 2017'!F24)/'VAT Sectoral  Q1-Q4, 2017'!F24*100</f>
        <v>18.1320413196615</v>
      </c>
      <c r="I24" s="59">
        <f t="shared" si="1"/>
        <v>783510661.16</v>
      </c>
      <c r="J24" s="60">
        <f>(I24-'VAT Sectoral  Q1-Q4, 2017'!G24)/'VAT Sectoral  Q1-Q4, 2017'!G24*100</f>
        <v>-6.43221149458838</v>
      </c>
    </row>
    <row r="25" spans="2:10">
      <c r="B25" s="3" t="s">
        <v>30</v>
      </c>
      <c r="C25" s="4">
        <v>2090203584.62</v>
      </c>
      <c r="D25" s="52">
        <v>2023604284.24</v>
      </c>
      <c r="E25" s="52">
        <v>2268820728.51</v>
      </c>
      <c r="F25" s="52">
        <v>1609105327.69</v>
      </c>
      <c r="G25" s="53">
        <f t="shared" si="0"/>
        <v>-29.0774582817416</v>
      </c>
      <c r="H25" s="53">
        <f>(F25-'VAT Sectoral  Q1-Q4, 2017'!F25)/'VAT Sectoral  Q1-Q4, 2017'!F25*100</f>
        <v>-18.3698752854454</v>
      </c>
      <c r="I25" s="59">
        <f t="shared" si="1"/>
        <v>7991733925.06</v>
      </c>
      <c r="J25" s="60">
        <f>(I25-'VAT Sectoral  Q1-Q4, 2017'!G25)/'VAT Sectoral  Q1-Q4, 2017'!G25*100</f>
        <v>35.3566828160875</v>
      </c>
    </row>
    <row r="26" spans="2:10">
      <c r="B26" s="3" t="s">
        <v>31</v>
      </c>
      <c r="C26" s="4">
        <v>16580442762.26</v>
      </c>
      <c r="D26" s="52">
        <v>20016808207.8401</v>
      </c>
      <c r="E26" s="52">
        <v>25567594205.19</v>
      </c>
      <c r="F26" s="52">
        <v>24117631468.24</v>
      </c>
      <c r="G26" s="53">
        <f t="shared" si="0"/>
        <v>-5.67109570542114</v>
      </c>
      <c r="H26" s="53">
        <f>(F26-'VAT Sectoral  Q1-Q4, 2017'!F26)/'VAT Sectoral  Q1-Q4, 2017'!F26*100</f>
        <v>7.97430567154476</v>
      </c>
      <c r="I26" s="59">
        <f t="shared" si="1"/>
        <v>86282476643.53</v>
      </c>
      <c r="J26" s="60">
        <f>(I26-'VAT Sectoral  Q1-Q4, 2017'!G26)/'VAT Sectoral  Q1-Q4, 2017'!G26*100</f>
        <v>-1.41759563277074</v>
      </c>
    </row>
    <row r="27" spans="2:10">
      <c r="B27" s="3" t="s">
        <v>32</v>
      </c>
      <c r="C27" s="4">
        <v>774993040.6</v>
      </c>
      <c r="D27" s="52">
        <v>1075258270.28</v>
      </c>
      <c r="E27" s="52">
        <v>1278221918.15</v>
      </c>
      <c r="F27" s="52">
        <v>1029840957.62</v>
      </c>
      <c r="G27" s="53">
        <f t="shared" si="0"/>
        <v>-19.4317557071378</v>
      </c>
      <c r="H27" s="53">
        <f>(F27-'VAT Sectoral  Q1-Q4, 2017'!F27)/'VAT Sectoral  Q1-Q4, 2017'!F27*100</f>
        <v>30.6323604378701</v>
      </c>
      <c r="I27" s="59">
        <f t="shared" si="1"/>
        <v>4158314186.65</v>
      </c>
      <c r="J27" s="60">
        <f>(I27-'VAT Sectoral  Q1-Q4, 2017'!G27)/'VAT Sectoral  Q1-Q4, 2017'!G27*100</f>
        <v>35.45513924003</v>
      </c>
    </row>
    <row r="28" spans="2:10">
      <c r="B28" s="3" t="s">
        <v>33</v>
      </c>
      <c r="C28" s="4">
        <v>339611572.64</v>
      </c>
      <c r="D28" s="52">
        <v>527992343.26</v>
      </c>
      <c r="E28" s="52">
        <v>403500908.05</v>
      </c>
      <c r="F28" s="52">
        <v>364443584.57</v>
      </c>
      <c r="G28" s="53">
        <f t="shared" si="0"/>
        <v>-9.6796122885454</v>
      </c>
      <c r="H28" s="53">
        <f>(F28-'VAT Sectoral  Q1-Q4, 2017'!F28)/'VAT Sectoral  Q1-Q4, 2017'!F28*100</f>
        <v>-28.2346072937272</v>
      </c>
      <c r="I28" s="59">
        <f t="shared" si="1"/>
        <v>1635548408.52</v>
      </c>
      <c r="J28" s="60">
        <f>(I28-'VAT Sectoral  Q1-Q4, 2017'!G28)/'VAT Sectoral  Q1-Q4, 2017'!G28*100</f>
        <v>-35.1885532179273</v>
      </c>
    </row>
    <row r="29" spans="2:10">
      <c r="B29" s="3" t="s">
        <v>34</v>
      </c>
      <c r="C29" s="4">
        <v>11883009966.23</v>
      </c>
      <c r="D29" s="52">
        <v>9334975100.19995</v>
      </c>
      <c r="E29" s="52">
        <v>9034149822.69</v>
      </c>
      <c r="F29" s="52">
        <v>12699497885.38</v>
      </c>
      <c r="G29" s="53">
        <f t="shared" si="0"/>
        <v>40.572141647288</v>
      </c>
      <c r="H29" s="53">
        <f>(F29-'VAT Sectoral  Q1-Q4, 2017'!F29)/'VAT Sectoral  Q1-Q4, 2017'!F29*100</f>
        <v>33.5719652527123</v>
      </c>
      <c r="I29" s="59">
        <f t="shared" si="1"/>
        <v>42951632774.5</v>
      </c>
      <c r="J29" s="60">
        <f>(I29-'VAT Sectoral  Q1-Q4, 2017'!G29)/'VAT Sectoral  Q1-Q4, 2017'!G29*100</f>
        <v>5.05458915004066</v>
      </c>
    </row>
    <row r="30" spans="2:10">
      <c r="B30" s="3" t="s">
        <v>35</v>
      </c>
      <c r="C30" s="4">
        <v>1079411557.61</v>
      </c>
      <c r="D30" s="52">
        <v>1359678620.77</v>
      </c>
      <c r="E30" s="52">
        <v>1485824513.79</v>
      </c>
      <c r="F30" s="52">
        <v>1209497888.41</v>
      </c>
      <c r="G30" s="53">
        <f t="shared" si="0"/>
        <v>-18.5975276902084</v>
      </c>
      <c r="H30" s="53">
        <f>(F30-'VAT Sectoral  Q1-Q4, 2017'!F30)/'VAT Sectoral  Q1-Q4, 2017'!F30*100</f>
        <v>20.5596756493831</v>
      </c>
      <c r="I30" s="59">
        <f t="shared" si="1"/>
        <v>5134412580.58</v>
      </c>
      <c r="J30" s="60">
        <f>(I30-'VAT Sectoral  Q1-Q4, 2017'!G30)/'VAT Sectoral  Q1-Q4, 2017'!G30*100</f>
        <v>38.4563944993481</v>
      </c>
    </row>
    <row r="31" spans="2:10">
      <c r="B31" s="3" t="s">
        <v>36</v>
      </c>
      <c r="C31" s="4">
        <v>285426100.43</v>
      </c>
      <c r="D31" s="52">
        <v>346125285.09</v>
      </c>
      <c r="E31" s="52">
        <v>304767244.65</v>
      </c>
      <c r="F31" s="52">
        <v>355648875.78</v>
      </c>
      <c r="G31" s="53">
        <f t="shared" si="0"/>
        <v>16.695242688706</v>
      </c>
      <c r="H31" s="53">
        <f>(F31-'VAT Sectoral  Q1-Q4, 2017'!F31)/'VAT Sectoral  Q1-Q4, 2017'!F31*100</f>
        <v>46.7948621010949</v>
      </c>
      <c r="I31" s="59">
        <f t="shared" si="1"/>
        <v>1291967505.95</v>
      </c>
      <c r="J31" s="60">
        <f>(I31-'VAT Sectoral  Q1-Q4, 2017'!G31)/'VAT Sectoral  Q1-Q4, 2017'!G31*100</f>
        <v>33.2687551390651</v>
      </c>
    </row>
    <row r="32" spans="2:10">
      <c r="B32" s="3" t="s">
        <v>37</v>
      </c>
      <c r="C32" s="4">
        <v>1559339168.55</v>
      </c>
      <c r="D32" s="52">
        <v>1965576789.1</v>
      </c>
      <c r="E32" s="52">
        <v>2017126682.69</v>
      </c>
      <c r="F32" s="52">
        <v>2373862805.91</v>
      </c>
      <c r="G32" s="53">
        <f t="shared" si="0"/>
        <v>17.6853603832291</v>
      </c>
      <c r="H32" s="53">
        <f>(F32-'VAT Sectoral  Q1-Q4, 2017'!F32)/'VAT Sectoral  Q1-Q4, 2017'!F32*100</f>
        <v>-12.9862270163746</v>
      </c>
      <c r="I32" s="59">
        <f t="shared" si="1"/>
        <v>7915905446.25</v>
      </c>
      <c r="J32" s="60">
        <f>(I32-'VAT Sectoral  Q1-Q4, 2017'!G32)/'VAT Sectoral  Q1-Q4, 2017'!G32*100</f>
        <v>-49.9361868196145</v>
      </c>
    </row>
    <row r="33" spans="2:10">
      <c r="B33" s="6" t="s">
        <v>38</v>
      </c>
      <c r="C33" s="7">
        <v>121397012356.45</v>
      </c>
      <c r="D33" s="7">
        <v>129175911074.52</v>
      </c>
      <c r="E33" s="7">
        <v>128620271399.16</v>
      </c>
      <c r="F33" s="7">
        <v>138418602336.36</v>
      </c>
      <c r="G33" s="7">
        <f t="shared" si="0"/>
        <v>7.61803005903476</v>
      </c>
      <c r="H33" s="7">
        <f>(F33-'VAT Sectoral  Q1-Q4, 2017'!F33)/'VAT Sectoral  Q1-Q4, 2017'!F33*100</f>
        <v>14.3100149176664</v>
      </c>
      <c r="I33" s="59">
        <f t="shared" si="1"/>
        <v>517611797166.49</v>
      </c>
      <c r="J33" s="60">
        <f>(I33-'VAT Sectoral  Q1-Q4, 2017'!G33)/'VAT Sectoral  Q1-Q4, 2017'!G33*100</f>
        <v>1.36318140056454</v>
      </c>
    </row>
    <row r="34" spans="2:10">
      <c r="B34" s="8" t="s">
        <v>39</v>
      </c>
      <c r="C34" s="9">
        <v>98398952568.1</v>
      </c>
      <c r="D34" s="9">
        <v>81168642102.1182</v>
      </c>
      <c r="E34" s="9">
        <v>58842934481.7901</v>
      </c>
      <c r="F34" s="9">
        <v>47885102756.05</v>
      </c>
      <c r="G34" s="54">
        <f t="shared" si="0"/>
        <v>-18.6221707367962</v>
      </c>
      <c r="H34" s="54">
        <f>(F34-'VAT Sectoral  Q1-Q4, 2017'!F34)/'VAT Sectoral  Q1-Q4, 2017'!F34*100</f>
        <v>-39.7206865543721</v>
      </c>
      <c r="I34" s="59">
        <f t="shared" si="1"/>
        <v>286295631908.058</v>
      </c>
      <c r="J34" s="60">
        <f>(I34-'VAT Sectoral  Q1-Q4, 2017'!G34)/'VAT Sectoral  Q1-Q4, 2017'!G34*100</f>
        <v>10.2420776669638</v>
      </c>
    </row>
    <row r="35" spans="2:10">
      <c r="B35" s="11" t="s">
        <v>40</v>
      </c>
      <c r="C35" s="12">
        <v>49997811133.2</v>
      </c>
      <c r="D35" s="12">
        <v>56387210995.99</v>
      </c>
      <c r="E35" s="12">
        <v>86041414644.06</v>
      </c>
      <c r="F35" s="12">
        <v>111706700348.77</v>
      </c>
      <c r="G35" s="55">
        <f t="shared" si="0"/>
        <v>29.8289908538618</v>
      </c>
      <c r="H35" s="55">
        <f>(F35-'VAT Sectoral  Q1-Q4, 2017'!F35)/'VAT Sectoral  Q1-Q4, 2017'!F35*100</f>
        <v>108.506420436244</v>
      </c>
      <c r="I35" s="59">
        <f t="shared" si="1"/>
        <v>304133137122.02</v>
      </c>
      <c r="J35" s="60">
        <f>(I35-'VAT Sectoral  Q1-Q4, 2017'!G35)/'VAT Sectoral  Q1-Q4, 2017'!G35*100</f>
        <v>50.5606110722048</v>
      </c>
    </row>
    <row r="36" spans="2:10">
      <c r="B36" s="14" t="s">
        <v>41</v>
      </c>
      <c r="C36" s="15">
        <v>269793776057.75</v>
      </c>
      <c r="D36" s="15">
        <v>266731764172.628</v>
      </c>
      <c r="E36" s="15">
        <v>273504620525.01</v>
      </c>
      <c r="F36" s="15">
        <v>298010405441.18</v>
      </c>
      <c r="G36" s="56">
        <f t="shared" si="0"/>
        <v>8.95991624168159</v>
      </c>
      <c r="H36" s="56">
        <f>(F36-'VAT Sectoral  Q1-Q4, 2017'!F36)/'VAT Sectoral  Q1-Q4, 2017'!F36*100</f>
        <v>17.2789418049288</v>
      </c>
      <c r="I36" s="59">
        <f t="shared" si="1"/>
        <v>1108040566196.57</v>
      </c>
      <c r="J36" s="60">
        <f>(I36-'VAT Sectoral  Q1-Q4, 2017'!G36)/'VAT Sectoral  Q1-Q4, 2017'!G36*100</f>
        <v>13.955096508272</v>
      </c>
    </row>
    <row r="37" spans="8:8">
      <c r="H37" s="53"/>
    </row>
    <row r="38" spans="3:6">
      <c r="C38" s="19">
        <f>SUM(C34:C35)</f>
        <v>148396763701.3</v>
      </c>
      <c r="D38" s="19">
        <f>SUM(D34:D35)</f>
        <v>137555853098.108</v>
      </c>
      <c r="E38" s="19">
        <f>SUM(E34:E35)</f>
        <v>144884349125.85</v>
      </c>
      <c r="F38" s="19">
        <f>SUM(F34:F35)</f>
        <v>159591803104.82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5"/>
  <sheetViews>
    <sheetView topLeftCell="A24" workbookViewId="0">
      <selection activeCell="A37" sqref="A37"/>
    </sheetView>
  </sheetViews>
  <sheetFormatPr defaultColWidth="8.7" defaultRowHeight="18.75" outlineLevelCol="4"/>
  <cols>
    <col min="1" max="1" width="34.2" customWidth="1"/>
    <col min="2" max="2" width="16" customWidth="1"/>
    <col min="3" max="5" width="14.2" customWidth="1"/>
  </cols>
  <sheetData>
    <row r="1" spans="1:5">
      <c r="A1" s="42"/>
      <c r="B1" s="29" t="s">
        <v>67</v>
      </c>
      <c r="C1" s="29" t="s">
        <v>68</v>
      </c>
      <c r="D1" s="29" t="s">
        <v>69</v>
      </c>
      <c r="E1" s="29" t="s">
        <v>70</v>
      </c>
    </row>
    <row r="2" s="40" customFormat="1" spans="1:5">
      <c r="A2" s="30" t="s">
        <v>6</v>
      </c>
      <c r="B2" s="43" t="s">
        <v>71</v>
      </c>
      <c r="C2" s="43" t="s">
        <v>71</v>
      </c>
      <c r="D2" s="43" t="s">
        <v>71</v>
      </c>
      <c r="E2" s="43" t="s">
        <v>71</v>
      </c>
    </row>
    <row r="3" spans="1:5">
      <c r="A3" s="31" t="s">
        <v>10</v>
      </c>
      <c r="B3" s="32">
        <v>156111266.11</v>
      </c>
      <c r="C3" s="32">
        <v>119300283.73</v>
      </c>
      <c r="D3" s="32">
        <v>66799673.24</v>
      </c>
      <c r="E3" s="32">
        <v>171212765.63</v>
      </c>
    </row>
    <row r="4" spans="1:5">
      <c r="A4" s="31" t="s">
        <v>11</v>
      </c>
      <c r="B4" s="32">
        <v>299666464.02</v>
      </c>
      <c r="C4" s="32">
        <v>254261960.57</v>
      </c>
      <c r="D4" s="32">
        <v>319594526.8</v>
      </c>
      <c r="E4" s="32">
        <v>385928271.53</v>
      </c>
    </row>
    <row r="5" spans="1:5">
      <c r="A5" s="31" t="s">
        <v>72</v>
      </c>
      <c r="B5" s="32">
        <v>5317657310</v>
      </c>
      <c r="C5" s="32">
        <v>5261208593.13</v>
      </c>
      <c r="D5" s="32">
        <v>4370437742.77</v>
      </c>
      <c r="E5" s="32">
        <v>5881193509.85</v>
      </c>
    </row>
    <row r="6" spans="1:5">
      <c r="A6" s="31" t="s">
        <v>73</v>
      </c>
      <c r="B6" s="32">
        <v>8066747168.35</v>
      </c>
      <c r="C6" s="32">
        <v>7957465192.22</v>
      </c>
      <c r="D6" s="32">
        <v>6278394086.11</v>
      </c>
      <c r="E6" s="32">
        <v>7583267134.89</v>
      </c>
    </row>
    <row r="7" spans="1:5">
      <c r="A7" s="31" t="s">
        <v>74</v>
      </c>
      <c r="B7" s="32">
        <v>2849374756.98</v>
      </c>
      <c r="C7" s="32">
        <v>2570548512.77</v>
      </c>
      <c r="D7" s="32">
        <v>2849913910.98</v>
      </c>
      <c r="E7" s="32">
        <v>3027000843.91</v>
      </c>
    </row>
    <row r="8" spans="1:5">
      <c r="A8" s="31" t="s">
        <v>75</v>
      </c>
      <c r="B8" s="32">
        <v>157102186.89</v>
      </c>
      <c r="C8" s="32">
        <v>164421355.92</v>
      </c>
      <c r="D8" s="32">
        <v>171347856.74</v>
      </c>
      <c r="E8" s="32">
        <v>222929477.01</v>
      </c>
    </row>
    <row r="9" spans="1:5">
      <c r="A9" s="31" t="s">
        <v>16</v>
      </c>
      <c r="B9" s="32">
        <v>5618500334.76</v>
      </c>
      <c r="C9" s="32">
        <v>6265184353.9</v>
      </c>
      <c r="D9" s="32">
        <v>5795571558.36</v>
      </c>
      <c r="E9" s="32">
        <v>6294308153.81</v>
      </c>
    </row>
    <row r="10" spans="1:5">
      <c r="A10" s="31" t="s">
        <v>17</v>
      </c>
      <c r="B10" s="32">
        <v>955315575.27</v>
      </c>
      <c r="C10" s="32">
        <v>1461232738.8</v>
      </c>
      <c r="D10" s="32">
        <v>1636903863.08</v>
      </c>
      <c r="E10" s="32">
        <v>574223454.74</v>
      </c>
    </row>
    <row r="11" spans="1:5">
      <c r="A11" s="31" t="s">
        <v>76</v>
      </c>
      <c r="B11" s="32">
        <v>15237864306.89</v>
      </c>
      <c r="C11" s="32">
        <v>13919886375.7</v>
      </c>
      <c r="D11" s="32">
        <v>12580329033.89</v>
      </c>
      <c r="E11" s="32">
        <v>16784542801.69</v>
      </c>
    </row>
    <row r="12" spans="1:5">
      <c r="A12" s="31" t="s">
        <v>77</v>
      </c>
      <c r="B12" s="32">
        <v>0</v>
      </c>
      <c r="C12" s="32">
        <v>0</v>
      </c>
      <c r="D12" s="32">
        <v>2497581</v>
      </c>
      <c r="E12" s="44">
        <v>0</v>
      </c>
    </row>
    <row r="13" spans="1:5">
      <c r="A13" s="31" t="s">
        <v>19</v>
      </c>
      <c r="B13" s="32">
        <v>830578625.15</v>
      </c>
      <c r="C13" s="32">
        <v>684485973.89</v>
      </c>
      <c r="D13" s="32">
        <v>700630803.26</v>
      </c>
      <c r="E13" s="32">
        <v>771527498.34</v>
      </c>
    </row>
    <row r="14" spans="1:5">
      <c r="A14" s="31" t="s">
        <v>78</v>
      </c>
      <c r="B14" s="32">
        <v>1079826157.55</v>
      </c>
      <c r="C14" s="32">
        <v>994298102.89</v>
      </c>
      <c r="D14" s="32">
        <v>1217276086.02</v>
      </c>
      <c r="E14" s="32">
        <v>1043033913.98</v>
      </c>
    </row>
    <row r="15" spans="1:5">
      <c r="A15" s="31" t="s">
        <v>21</v>
      </c>
      <c r="B15" s="32">
        <v>2020360882.32</v>
      </c>
      <c r="C15" s="32">
        <v>389726865</v>
      </c>
      <c r="D15" s="32">
        <v>472436963.87</v>
      </c>
      <c r="E15" s="32">
        <v>535928812.68</v>
      </c>
    </row>
    <row r="16" spans="1:5">
      <c r="A16" s="31" t="s">
        <v>22</v>
      </c>
      <c r="B16" s="32">
        <v>146640042.2</v>
      </c>
      <c r="C16" s="32">
        <v>159917893.84</v>
      </c>
      <c r="D16" s="32">
        <v>138897632.78</v>
      </c>
      <c r="E16" s="32">
        <v>118570069.67</v>
      </c>
    </row>
    <row r="17" spans="1:5">
      <c r="A17" s="31" t="s">
        <v>23</v>
      </c>
      <c r="B17" s="32">
        <v>16542457897.42</v>
      </c>
      <c r="C17" s="32">
        <v>14914817312.21</v>
      </c>
      <c r="D17" s="32">
        <v>13034067745.78</v>
      </c>
      <c r="E17" s="32">
        <v>14875215890.16</v>
      </c>
    </row>
    <row r="18" spans="1:5">
      <c r="A18" s="31" t="s">
        <v>24</v>
      </c>
      <c r="B18" s="32">
        <v>191885402</v>
      </c>
      <c r="C18" s="32">
        <v>262365045.16</v>
      </c>
      <c r="D18" s="32">
        <v>360465976.57</v>
      </c>
      <c r="E18" s="32">
        <v>811242199.07</v>
      </c>
    </row>
    <row r="19" spans="1:5">
      <c r="A19" s="31" t="s">
        <v>25</v>
      </c>
      <c r="B19" s="32">
        <v>1060807043.68</v>
      </c>
      <c r="C19" s="32">
        <v>1221799038.96</v>
      </c>
      <c r="D19" s="32">
        <v>1772768249.66</v>
      </c>
      <c r="E19" s="32">
        <v>1443914779.79</v>
      </c>
    </row>
    <row r="20" spans="1:5">
      <c r="A20" s="31" t="s">
        <v>79</v>
      </c>
      <c r="B20" s="32">
        <v>11622974040.65</v>
      </c>
      <c r="C20" s="32">
        <v>11647326053.82</v>
      </c>
      <c r="D20" s="32">
        <v>13112859199.96</v>
      </c>
      <c r="E20" s="32">
        <v>12317207387.98</v>
      </c>
    </row>
    <row r="21" spans="1:5">
      <c r="A21" s="31" t="s">
        <v>80</v>
      </c>
      <c r="B21" s="32">
        <v>15858687124.74</v>
      </c>
      <c r="C21" s="32">
        <v>18837887281.6</v>
      </c>
      <c r="D21" s="32">
        <v>19339917135.57</v>
      </c>
      <c r="E21" s="32">
        <v>23711093407.69</v>
      </c>
    </row>
    <row r="22" spans="1:5">
      <c r="A22" s="31" t="s">
        <v>81</v>
      </c>
      <c r="B22" s="32">
        <v>1716027787.02</v>
      </c>
      <c r="C22" s="32">
        <v>2748757189.94</v>
      </c>
      <c r="D22" s="32">
        <v>1838597667.27</v>
      </c>
      <c r="E22" s="32">
        <v>696585215.93</v>
      </c>
    </row>
    <row r="23" spans="1:5">
      <c r="A23" s="31" t="s">
        <v>82</v>
      </c>
      <c r="B23" s="44">
        <v>276842887.77</v>
      </c>
      <c r="C23" s="32">
        <v>250794406.25</v>
      </c>
      <c r="D23" s="32">
        <v>305418858.29</v>
      </c>
      <c r="E23" s="32">
        <v>340981294.08</v>
      </c>
    </row>
    <row r="24" spans="1:5">
      <c r="A24" s="31" t="s">
        <v>30</v>
      </c>
      <c r="B24" s="32">
        <v>14352616.73</v>
      </c>
      <c r="C24" s="32">
        <v>14454379.32</v>
      </c>
      <c r="D24" s="32">
        <v>14139228.84</v>
      </c>
      <c r="E24" s="32">
        <v>5715445.91</v>
      </c>
    </row>
    <row r="25" spans="1:5">
      <c r="A25" s="31" t="s">
        <v>83</v>
      </c>
      <c r="B25" s="32">
        <v>15590345158.75</v>
      </c>
      <c r="C25" s="32">
        <v>16440598699.45</v>
      </c>
      <c r="D25" s="32">
        <v>16879797894.73</v>
      </c>
      <c r="E25" s="32">
        <v>17033913161.82</v>
      </c>
    </row>
    <row r="26" spans="1:5">
      <c r="A26" s="31" t="s">
        <v>84</v>
      </c>
      <c r="B26" s="32">
        <v>605961896.68</v>
      </c>
      <c r="C26" s="32">
        <v>578265821.21</v>
      </c>
      <c r="D26" s="32">
        <v>508838154.52</v>
      </c>
      <c r="E26" s="32">
        <v>450955353.62</v>
      </c>
    </row>
    <row r="27" spans="1:5">
      <c r="A27" s="31" t="s">
        <v>85</v>
      </c>
      <c r="B27" s="32">
        <v>246791354.89</v>
      </c>
      <c r="C27" s="32">
        <v>234806121.5</v>
      </c>
      <c r="D27" s="32">
        <v>269515557.32</v>
      </c>
      <c r="E27" s="32">
        <v>304683951.97</v>
      </c>
    </row>
    <row r="28" spans="1:5">
      <c r="A28" s="31" t="s">
        <v>86</v>
      </c>
      <c r="B28" s="32">
        <v>7900345257.98</v>
      </c>
      <c r="C28" s="32">
        <v>6888675970.27</v>
      </c>
      <c r="D28" s="32">
        <v>5985660505.59</v>
      </c>
      <c r="E28" s="32">
        <v>6239539714.1</v>
      </c>
    </row>
    <row r="29" spans="1:5">
      <c r="A29" s="31" t="s">
        <v>87</v>
      </c>
      <c r="B29" s="32">
        <v>825501597.5</v>
      </c>
      <c r="C29" s="32">
        <v>699046677.75</v>
      </c>
      <c r="D29" s="32">
        <v>977604544.5</v>
      </c>
      <c r="E29" s="32">
        <v>1489055368.79</v>
      </c>
    </row>
    <row r="30" spans="1:5">
      <c r="A30" s="31" t="s">
        <v>36</v>
      </c>
      <c r="B30" s="32">
        <v>207850260.91</v>
      </c>
      <c r="C30" s="32">
        <v>223510808.86</v>
      </c>
      <c r="D30" s="32">
        <v>169578401.2</v>
      </c>
      <c r="E30" s="32">
        <v>256643986.58</v>
      </c>
    </row>
    <row r="31" spans="1:5">
      <c r="A31" s="31" t="s">
        <v>88</v>
      </c>
      <c r="B31" s="32">
        <v>4113685875.56</v>
      </c>
      <c r="C31" s="32">
        <v>4160963943.41</v>
      </c>
      <c r="D31" s="45">
        <v>3747543596.2</v>
      </c>
      <c r="E31" s="32">
        <v>4461616829.37</v>
      </c>
    </row>
    <row r="32" s="41" customFormat="1" spans="1:5">
      <c r="A32" s="46" t="s">
        <v>41</v>
      </c>
      <c r="B32" s="47">
        <f>SUM(B3:B31)</f>
        <v>119510261278.77</v>
      </c>
      <c r="C32" s="47">
        <v>119326006952.09</v>
      </c>
      <c r="D32" s="48">
        <f>SUM(D3:D31)</f>
        <v>114917804034.9</v>
      </c>
      <c r="E32" s="48">
        <f>SUM(E3:E31)</f>
        <v>127832030694.59</v>
      </c>
    </row>
    <row r="33" spans="1:5">
      <c r="A33" s="31"/>
      <c r="B33" s="31"/>
      <c r="C33" s="31"/>
      <c r="D33" s="28"/>
      <c r="E33" s="28"/>
    </row>
    <row r="34" spans="1:5">
      <c r="A34" s="31"/>
      <c r="B34" s="31"/>
      <c r="C34" s="31"/>
      <c r="D34" s="28"/>
      <c r="E34" s="28"/>
    </row>
    <row r="35" spans="1:5">
      <c r="A35" s="31" t="s">
        <v>89</v>
      </c>
      <c r="B35" s="31"/>
      <c r="C35" s="31"/>
      <c r="D35" s="28"/>
      <c r="E35" s="28"/>
    </row>
    <row r="36" spans="1:5">
      <c r="A36" s="28"/>
      <c r="B36" s="28"/>
      <c r="C36" s="28"/>
      <c r="D36" s="28"/>
      <c r="E36" s="28"/>
    </row>
    <row r="37" spans="1:5">
      <c r="A37" s="28" t="s">
        <v>90</v>
      </c>
      <c r="B37" s="28"/>
      <c r="C37" s="28"/>
      <c r="D37" s="28"/>
      <c r="E37" s="28"/>
    </row>
    <row r="38" spans="1:5">
      <c r="A38" s="28" t="s">
        <v>91</v>
      </c>
      <c r="B38" s="28"/>
      <c r="C38" s="28"/>
      <c r="D38" s="28"/>
      <c r="E38" s="28"/>
    </row>
    <row r="74" spans="1:3">
      <c r="A74" s="49"/>
      <c r="B74" s="49"/>
      <c r="C74" s="49"/>
    </row>
    <row r="75" spans="1:3">
      <c r="A75" s="49"/>
      <c r="B75" s="49"/>
      <c r="C75" s="49"/>
    </row>
    <row r="76" spans="1:3">
      <c r="A76" s="49"/>
      <c r="B76" s="49"/>
      <c r="C76" s="49"/>
    </row>
    <row r="77" spans="1:3">
      <c r="A77" s="49"/>
      <c r="B77" s="49"/>
      <c r="C77" s="49"/>
    </row>
    <row r="78" spans="1:3">
      <c r="A78" s="49"/>
      <c r="B78" s="49"/>
      <c r="C78" s="49"/>
    </row>
    <row r="79" spans="1:3">
      <c r="A79" s="49"/>
      <c r="B79" s="49"/>
      <c r="C79" s="49"/>
    </row>
    <row r="80" spans="1:3">
      <c r="A80" s="49"/>
      <c r="B80" s="49"/>
      <c r="C80" s="49"/>
    </row>
    <row r="81" spans="1:3">
      <c r="A81" s="49"/>
      <c r="B81" s="49"/>
      <c r="C81" s="49"/>
    </row>
    <row r="82" spans="1:3">
      <c r="A82" s="49"/>
      <c r="B82" s="49"/>
      <c r="C82" s="49"/>
    </row>
    <row r="83" spans="1:3">
      <c r="A83" s="49"/>
      <c r="B83" s="49"/>
      <c r="C83" s="49"/>
    </row>
    <row r="84" spans="1:3">
      <c r="A84" s="49"/>
      <c r="B84" s="49"/>
      <c r="C84" s="49"/>
    </row>
    <row r="85" spans="1:3">
      <c r="A85" s="49"/>
      <c r="B85" s="49"/>
      <c r="C85" s="49"/>
    </row>
    <row r="86" spans="1:3">
      <c r="A86" s="49"/>
      <c r="B86" s="49"/>
      <c r="C86" s="49"/>
    </row>
    <row r="87" spans="1:3">
      <c r="A87" s="49"/>
      <c r="B87" s="49"/>
      <c r="C87" s="49"/>
    </row>
    <row r="88" spans="1:3">
      <c r="A88" s="49"/>
      <c r="B88" s="49"/>
      <c r="C88" s="49"/>
    </row>
    <row r="89" spans="1:3">
      <c r="A89" s="49"/>
      <c r="B89" s="49"/>
      <c r="C89" s="49"/>
    </row>
    <row r="90" spans="1:3">
      <c r="A90" s="49"/>
      <c r="B90" s="49"/>
      <c r="C90" s="49"/>
    </row>
    <row r="91" spans="1:3">
      <c r="A91" s="49"/>
      <c r="B91" s="49"/>
      <c r="C91" s="49"/>
    </row>
    <row r="92" spans="1:3">
      <c r="A92" s="49"/>
      <c r="B92" s="49"/>
      <c r="C92" s="49"/>
    </row>
    <row r="93" spans="1:3">
      <c r="A93" s="49"/>
      <c r="B93" s="49"/>
      <c r="C93" s="49"/>
    </row>
    <row r="94" spans="1:3">
      <c r="A94" s="49"/>
      <c r="B94" s="49"/>
      <c r="C94" s="49"/>
    </row>
    <row r="95" spans="1:3">
      <c r="A95" s="49"/>
      <c r="B95" s="49"/>
      <c r="C95" s="49"/>
    </row>
    <row r="96" spans="1:3">
      <c r="A96" s="49"/>
      <c r="B96" s="49"/>
      <c r="C96" s="49"/>
    </row>
    <row r="97" spans="1:3">
      <c r="A97" s="49"/>
      <c r="B97" s="49"/>
      <c r="C97" s="49"/>
    </row>
    <row r="98" spans="1:3">
      <c r="A98" s="49"/>
      <c r="B98" s="49"/>
      <c r="C98" s="49"/>
    </row>
    <row r="99" spans="1:3">
      <c r="A99" s="49"/>
      <c r="B99" s="49"/>
      <c r="C99" s="49"/>
    </row>
    <row r="100" spans="1:3">
      <c r="A100" s="49"/>
      <c r="B100" s="49"/>
      <c r="C100" s="49"/>
    </row>
    <row r="101" spans="1:3">
      <c r="A101" s="49"/>
      <c r="B101" s="49"/>
      <c r="C101" s="49"/>
    </row>
    <row r="102" spans="1:3">
      <c r="A102" s="49"/>
      <c r="B102" s="49"/>
      <c r="C102" s="49"/>
    </row>
    <row r="103" spans="1:3">
      <c r="A103" s="49"/>
      <c r="B103" s="49"/>
      <c r="C103" s="49"/>
    </row>
    <row r="104" spans="1:3">
      <c r="A104" s="49"/>
      <c r="B104" s="49"/>
      <c r="C104" s="49"/>
    </row>
    <row r="105" spans="1:3">
      <c r="A105" s="49"/>
      <c r="B105" s="49"/>
      <c r="C105" s="49"/>
    </row>
    <row r="106" spans="1:3">
      <c r="A106" s="49"/>
      <c r="B106" s="49"/>
      <c r="C106" s="49"/>
    </row>
    <row r="107" spans="1:3">
      <c r="A107" s="49"/>
      <c r="B107" s="49"/>
      <c r="C107" s="49"/>
    </row>
    <row r="108" spans="1:3">
      <c r="A108" s="49"/>
      <c r="B108" s="49"/>
      <c r="C108" s="49"/>
    </row>
    <row r="109" spans="1:3">
      <c r="A109" s="49"/>
      <c r="B109" s="49"/>
      <c r="C109" s="49"/>
    </row>
    <row r="110" spans="1:3">
      <c r="A110" s="49"/>
      <c r="B110" s="49"/>
      <c r="C110" s="49"/>
    </row>
    <row r="111" spans="1:3">
      <c r="A111" s="49"/>
      <c r="B111" s="49"/>
      <c r="C111" s="49"/>
    </row>
    <row r="112" spans="1:3">
      <c r="A112" s="49"/>
      <c r="B112" s="49"/>
      <c r="C112" s="49"/>
    </row>
    <row r="113" spans="1:3">
      <c r="A113" s="49"/>
      <c r="B113" s="49"/>
      <c r="C113" s="49"/>
    </row>
    <row r="114" spans="1:3">
      <c r="A114" s="49"/>
      <c r="B114" s="49"/>
      <c r="C114" s="49"/>
    </row>
    <row r="115" spans="1:3">
      <c r="A115" s="49"/>
      <c r="B115" s="49"/>
      <c r="C115" s="49"/>
    </row>
    <row r="116" spans="1:3">
      <c r="A116" s="49"/>
      <c r="B116" s="49"/>
      <c r="C116" s="49"/>
    </row>
    <row r="117" spans="1:3">
      <c r="A117" s="49"/>
      <c r="B117" s="49"/>
      <c r="C117" s="49"/>
    </row>
    <row r="118" spans="1:3">
      <c r="A118" s="49"/>
      <c r="B118" s="49"/>
      <c r="C118" s="49"/>
    </row>
    <row r="119" spans="1:3">
      <c r="A119" s="49"/>
      <c r="B119" s="49"/>
      <c r="C119" s="49"/>
    </row>
    <row r="120" spans="1:3">
      <c r="A120" s="49"/>
      <c r="B120" s="49"/>
      <c r="C120" s="49"/>
    </row>
    <row r="121" spans="1:3">
      <c r="A121" s="49"/>
      <c r="B121" s="49"/>
      <c r="C121" s="49"/>
    </row>
    <row r="122" spans="1:3">
      <c r="A122" s="49"/>
      <c r="B122" s="49"/>
      <c r="C122" s="49"/>
    </row>
    <row r="123" spans="1:3">
      <c r="A123" s="49"/>
      <c r="B123" s="49"/>
      <c r="C123" s="49"/>
    </row>
    <row r="124" spans="1:3">
      <c r="A124" s="49"/>
      <c r="B124" s="49"/>
      <c r="C124" s="49"/>
    </row>
    <row r="125" spans="1:3">
      <c r="A125" s="49"/>
      <c r="B125" s="49"/>
      <c r="C125" s="49"/>
    </row>
    <row r="126" spans="1:3">
      <c r="A126" s="49"/>
      <c r="B126" s="49"/>
      <c r="C126" s="49"/>
    </row>
    <row r="127" spans="1:3">
      <c r="A127" s="49"/>
      <c r="B127" s="49"/>
      <c r="C127" s="49"/>
    </row>
    <row r="128" spans="1:3">
      <c r="A128" s="49"/>
      <c r="B128" s="49"/>
      <c r="C128" s="49"/>
    </row>
    <row r="129" spans="1:3">
      <c r="A129" s="49"/>
      <c r="B129" s="49"/>
      <c r="C129" s="49"/>
    </row>
    <row r="130" spans="1:3">
      <c r="A130" s="49"/>
      <c r="B130" s="49"/>
      <c r="C130" s="49"/>
    </row>
    <row r="131" spans="1:3">
      <c r="A131" s="49"/>
      <c r="B131" s="49"/>
      <c r="C131" s="49"/>
    </row>
    <row r="132" spans="1:3">
      <c r="A132" s="49"/>
      <c r="B132" s="49"/>
      <c r="C132" s="49"/>
    </row>
    <row r="133" spans="1:3">
      <c r="A133" s="49"/>
      <c r="B133" s="49"/>
      <c r="C133" s="49"/>
    </row>
    <row r="134" spans="1:3">
      <c r="A134" s="49"/>
      <c r="B134" s="49"/>
      <c r="C134" s="49"/>
    </row>
    <row r="135" spans="1:3">
      <c r="A135" s="49"/>
      <c r="B135" s="49"/>
      <c r="C135" s="49"/>
    </row>
    <row r="136" spans="1:3">
      <c r="A136" s="49"/>
      <c r="B136" s="49"/>
      <c r="C136" s="49"/>
    </row>
    <row r="137" spans="1:3">
      <c r="A137" s="49"/>
      <c r="B137" s="49"/>
      <c r="C137" s="49"/>
    </row>
    <row r="138" spans="1:3">
      <c r="A138" s="49"/>
      <c r="B138" s="49"/>
      <c r="C138" s="49"/>
    </row>
    <row r="139" spans="1:3">
      <c r="A139" s="49"/>
      <c r="B139" s="49"/>
      <c r="C139" s="49"/>
    </row>
    <row r="140" spans="1:3">
      <c r="A140" s="49"/>
      <c r="B140" s="49"/>
      <c r="C140" s="49"/>
    </row>
    <row r="141" spans="1:3">
      <c r="A141" s="49"/>
      <c r="B141" s="49"/>
      <c r="C141" s="49"/>
    </row>
    <row r="142" spans="1:3">
      <c r="A142" s="49"/>
      <c r="B142" s="49"/>
      <c r="C142" s="49"/>
    </row>
    <row r="143" spans="1:3">
      <c r="A143" s="49"/>
      <c r="B143" s="49"/>
      <c r="C143" s="49"/>
    </row>
    <row r="144" spans="1:3">
      <c r="A144" s="49"/>
      <c r="B144" s="49"/>
      <c r="C144" s="49"/>
    </row>
    <row r="145" spans="1:3">
      <c r="A145" s="49"/>
      <c r="B145" s="49"/>
      <c r="C145" s="49"/>
    </row>
    <row r="146" spans="1:3">
      <c r="A146" s="49"/>
      <c r="B146" s="49"/>
      <c r="C146" s="49"/>
    </row>
    <row r="147" spans="1:3">
      <c r="A147" s="49"/>
      <c r="B147" s="49"/>
      <c r="C147" s="49"/>
    </row>
    <row r="148" spans="1:3">
      <c r="A148" s="49"/>
      <c r="B148" s="49"/>
      <c r="C148" s="49"/>
    </row>
    <row r="149" spans="1:3">
      <c r="A149" s="49"/>
      <c r="B149" s="49"/>
      <c r="C149" s="49"/>
    </row>
    <row r="150" spans="1:3">
      <c r="A150" s="49"/>
      <c r="B150" s="49"/>
      <c r="C150" s="49"/>
    </row>
    <row r="151" spans="1:3">
      <c r="A151" s="49"/>
      <c r="B151" s="49"/>
      <c r="C151" s="49"/>
    </row>
    <row r="152" spans="1:3">
      <c r="A152" s="49"/>
      <c r="B152" s="49"/>
      <c r="C152" s="49"/>
    </row>
    <row r="153" spans="1:3">
      <c r="A153" s="49"/>
      <c r="B153" s="49"/>
      <c r="C153" s="49"/>
    </row>
    <row r="154" spans="1:3">
      <c r="A154" s="49"/>
      <c r="B154" s="49"/>
      <c r="C154" s="49"/>
    </row>
    <row r="155" spans="1:3">
      <c r="A155" s="49"/>
      <c r="B155" s="49"/>
      <c r="C155" s="49"/>
    </row>
    <row r="156" spans="1:3">
      <c r="A156" s="49"/>
      <c r="B156" s="49"/>
      <c r="C156" s="49"/>
    </row>
    <row r="157" spans="1:3">
      <c r="A157" s="49"/>
      <c r="B157" s="49"/>
      <c r="C157" s="49"/>
    </row>
    <row r="158" spans="1:3">
      <c r="A158" s="49"/>
      <c r="B158" s="49"/>
      <c r="C158" s="49"/>
    </row>
    <row r="159" spans="1:3">
      <c r="A159" s="49"/>
      <c r="B159" s="49"/>
      <c r="C159" s="49"/>
    </row>
    <row r="160" spans="1:3">
      <c r="A160" s="49"/>
      <c r="B160" s="49"/>
      <c r="C160" s="49"/>
    </row>
    <row r="161" spans="1:3">
      <c r="A161" s="49"/>
      <c r="B161" s="49"/>
      <c r="C161" s="49"/>
    </row>
    <row r="162" spans="1:3">
      <c r="A162" s="49"/>
      <c r="B162" s="49"/>
      <c r="C162" s="49"/>
    </row>
    <row r="163" spans="1:3">
      <c r="A163" s="49"/>
      <c r="B163" s="49"/>
      <c r="C163" s="49"/>
    </row>
    <row r="164" spans="1:3">
      <c r="A164" s="49"/>
      <c r="B164" s="49"/>
      <c r="C164" s="49"/>
    </row>
    <row r="165" spans="1:3">
      <c r="A165" s="49"/>
      <c r="B165" s="49"/>
      <c r="C165" s="49"/>
    </row>
    <row r="166" spans="1:3">
      <c r="A166" s="49"/>
      <c r="B166" s="49"/>
      <c r="C166" s="49"/>
    </row>
    <row r="167" spans="1:3">
      <c r="A167" s="49"/>
      <c r="B167" s="49"/>
      <c r="C167" s="49"/>
    </row>
    <row r="168" spans="1:3">
      <c r="A168" s="49"/>
      <c r="B168" s="49"/>
      <c r="C168" s="49"/>
    </row>
    <row r="169" spans="1:3">
      <c r="A169" s="49"/>
      <c r="B169" s="49"/>
      <c r="C169" s="49"/>
    </row>
    <row r="170" spans="1:3">
      <c r="A170" s="49"/>
      <c r="B170" s="49"/>
      <c r="C170" s="49"/>
    </row>
    <row r="171" spans="1:3">
      <c r="A171" s="49"/>
      <c r="B171" s="49"/>
      <c r="C171" s="49"/>
    </row>
    <row r="172" spans="1:3">
      <c r="A172" s="49"/>
      <c r="B172" s="49"/>
      <c r="C172" s="49"/>
    </row>
    <row r="173" spans="1:3">
      <c r="A173" s="49"/>
      <c r="B173" s="49"/>
      <c r="C173" s="49"/>
    </row>
    <row r="174" spans="1:3">
      <c r="A174" s="49"/>
      <c r="B174" s="49"/>
      <c r="C174" s="49"/>
    </row>
    <row r="175" spans="1:3">
      <c r="A175" s="49"/>
      <c r="B175" s="49"/>
      <c r="C175" s="49"/>
    </row>
    <row r="176" spans="1:3">
      <c r="A176" s="49"/>
      <c r="B176" s="49"/>
      <c r="C176" s="49"/>
    </row>
    <row r="177" spans="1:3">
      <c r="A177" s="49"/>
      <c r="B177" s="49"/>
      <c r="C177" s="49"/>
    </row>
    <row r="178" spans="1:3">
      <c r="A178" s="49"/>
      <c r="B178" s="49"/>
      <c r="C178" s="49"/>
    </row>
    <row r="179" spans="1:3">
      <c r="A179" s="49"/>
      <c r="B179" s="49"/>
      <c r="C179" s="49"/>
    </row>
    <row r="180" spans="1:3">
      <c r="A180" s="49"/>
      <c r="B180" s="49"/>
      <c r="C180" s="49"/>
    </row>
    <row r="181" spans="1:3">
      <c r="A181" s="49"/>
      <c r="B181" s="49"/>
      <c r="C181" s="49"/>
    </row>
    <row r="182" spans="1:3">
      <c r="A182" s="49"/>
      <c r="B182" s="49"/>
      <c r="C182" s="49"/>
    </row>
    <row r="183" spans="1:3">
      <c r="A183" s="49"/>
      <c r="B183" s="49"/>
      <c r="C183" s="49"/>
    </row>
    <row r="184" spans="1:3">
      <c r="A184" s="49"/>
      <c r="B184" s="49"/>
      <c r="C184" s="49"/>
    </row>
    <row r="185" spans="1:3">
      <c r="A185" s="49"/>
      <c r="B185" s="49"/>
      <c r="C185" s="49"/>
    </row>
    <row r="186" spans="1:3">
      <c r="A186" s="49"/>
      <c r="B186" s="49"/>
      <c r="C186" s="49"/>
    </row>
    <row r="187" spans="1:3">
      <c r="A187" s="49"/>
      <c r="B187" s="49"/>
      <c r="C187" s="49"/>
    </row>
    <row r="188" spans="1:3">
      <c r="A188" s="49"/>
      <c r="B188" s="49"/>
      <c r="C188" s="49"/>
    </row>
    <row r="189" spans="1:3">
      <c r="A189" s="49"/>
      <c r="B189" s="49"/>
      <c r="C189" s="49"/>
    </row>
    <row r="190" spans="1:3">
      <c r="A190" s="49"/>
      <c r="B190" s="49"/>
      <c r="C190" s="49"/>
    </row>
    <row r="191" spans="1:3">
      <c r="A191" s="49"/>
      <c r="B191" s="49"/>
      <c r="C191" s="49"/>
    </row>
    <row r="192" spans="1:3">
      <c r="A192" s="49"/>
      <c r="B192" s="49"/>
      <c r="C192" s="49"/>
    </row>
    <row r="193" spans="1:3">
      <c r="A193" s="49"/>
      <c r="B193" s="49"/>
      <c r="C193" s="49"/>
    </row>
    <row r="194" spans="1:3">
      <c r="A194" s="49"/>
      <c r="B194" s="49"/>
      <c r="C194" s="49"/>
    </row>
    <row r="195" spans="1:3">
      <c r="A195" s="49"/>
      <c r="B195" s="49"/>
      <c r="C195" s="49"/>
    </row>
    <row r="196" spans="1:3">
      <c r="A196" s="49"/>
      <c r="B196" s="49"/>
      <c r="C196" s="49"/>
    </row>
    <row r="197" spans="1:3">
      <c r="A197" s="49"/>
      <c r="B197" s="49"/>
      <c r="C197" s="49"/>
    </row>
    <row r="198" spans="1:3">
      <c r="A198" s="49"/>
      <c r="B198" s="49"/>
      <c r="C198" s="49"/>
    </row>
    <row r="199" spans="1:3">
      <c r="A199" s="49"/>
      <c r="B199" s="49"/>
      <c r="C199" s="49"/>
    </row>
    <row r="200" spans="1:3">
      <c r="A200" s="49"/>
      <c r="B200" s="49"/>
      <c r="C200" s="49"/>
    </row>
    <row r="201" spans="1:3">
      <c r="A201" s="49"/>
      <c r="B201" s="49"/>
      <c r="C201" s="49"/>
    </row>
    <row r="202" spans="1:3">
      <c r="A202" s="49"/>
      <c r="B202" s="49"/>
      <c r="C202" s="49"/>
    </row>
    <row r="203" spans="1:3">
      <c r="A203" s="49"/>
      <c r="B203" s="49"/>
      <c r="C203" s="49"/>
    </row>
    <row r="204" spans="1:3">
      <c r="A204" s="49"/>
      <c r="B204" s="49"/>
      <c r="C204" s="49"/>
    </row>
    <row r="205" spans="1:3">
      <c r="A205" s="49"/>
      <c r="B205" s="49"/>
      <c r="C205" s="49"/>
    </row>
    <row r="206" spans="1:3">
      <c r="A206" s="49"/>
      <c r="B206" s="49"/>
      <c r="C206" s="49"/>
    </row>
    <row r="207" spans="1:3">
      <c r="A207" s="49"/>
      <c r="B207" s="49"/>
      <c r="C207" s="49"/>
    </row>
    <row r="208" spans="1:3">
      <c r="A208" s="49"/>
      <c r="B208" s="49"/>
      <c r="C208" s="49"/>
    </row>
    <row r="209" spans="1:3">
      <c r="A209" s="49"/>
      <c r="B209" s="49"/>
      <c r="C209" s="49"/>
    </row>
    <row r="210" spans="1:3">
      <c r="A210" s="49"/>
      <c r="B210" s="49"/>
      <c r="C210" s="49"/>
    </row>
    <row r="211" spans="1:3">
      <c r="A211" s="49"/>
      <c r="B211" s="49"/>
      <c r="C211" s="49"/>
    </row>
    <row r="212" spans="1:3">
      <c r="A212" s="49"/>
      <c r="B212" s="49"/>
      <c r="C212" s="49"/>
    </row>
    <row r="213" spans="1:3">
      <c r="A213" s="49"/>
      <c r="B213" s="49"/>
      <c r="C213" s="49"/>
    </row>
    <row r="214" spans="1:3">
      <c r="A214" s="49"/>
      <c r="B214" s="49"/>
      <c r="C214" s="49"/>
    </row>
    <row r="215" spans="1:3">
      <c r="A215" s="49"/>
      <c r="B215" s="49"/>
      <c r="C215" s="49"/>
    </row>
    <row r="216" spans="1:3">
      <c r="A216" s="49"/>
      <c r="B216" s="49"/>
      <c r="C216" s="49"/>
    </row>
    <row r="217" spans="1:3">
      <c r="A217" s="49"/>
      <c r="B217" s="49"/>
      <c r="C217" s="49"/>
    </row>
    <row r="218" spans="1:3">
      <c r="A218" s="49"/>
      <c r="B218" s="49"/>
      <c r="C218" s="49"/>
    </row>
    <row r="219" spans="1:3">
      <c r="A219" s="49"/>
      <c r="B219" s="49"/>
      <c r="C219" s="49"/>
    </row>
    <row r="220" spans="1:3">
      <c r="A220" s="49"/>
      <c r="B220" s="49"/>
      <c r="C220" s="49"/>
    </row>
    <row r="221" spans="1:3">
      <c r="A221" s="49"/>
      <c r="B221" s="49"/>
      <c r="C221" s="49"/>
    </row>
    <row r="222" spans="1:3">
      <c r="A222" s="49"/>
      <c r="B222" s="49"/>
      <c r="C222" s="49"/>
    </row>
    <row r="223" spans="1:3">
      <c r="A223" s="49"/>
      <c r="B223" s="49"/>
      <c r="C223" s="49"/>
    </row>
    <row r="224" spans="1:3">
      <c r="A224" s="49"/>
      <c r="B224" s="49"/>
      <c r="C224" s="49"/>
    </row>
    <row r="225" spans="1:3">
      <c r="A225" s="49"/>
      <c r="B225" s="49"/>
      <c r="C225" s="49"/>
    </row>
    <row r="226" spans="1:3">
      <c r="A226" s="49"/>
      <c r="B226" s="49"/>
      <c r="C226" s="49"/>
    </row>
    <row r="227" spans="1:3">
      <c r="A227" s="49"/>
      <c r="B227" s="49"/>
      <c r="C227" s="49"/>
    </row>
    <row r="228" spans="1:3">
      <c r="A228" s="49"/>
      <c r="B228" s="49"/>
      <c r="C228" s="49"/>
    </row>
    <row r="229" spans="1:3">
      <c r="A229" s="49"/>
      <c r="B229" s="49"/>
      <c r="C229" s="49"/>
    </row>
    <row r="230" spans="1:3">
      <c r="A230" s="49"/>
      <c r="B230" s="49"/>
      <c r="C230" s="49"/>
    </row>
    <row r="231" spans="1:3">
      <c r="A231" s="49"/>
      <c r="B231" s="49"/>
      <c r="C231" s="49"/>
    </row>
    <row r="232" spans="1:3">
      <c r="A232" s="49"/>
      <c r="B232" s="49"/>
      <c r="C232" s="49"/>
    </row>
    <row r="233" spans="1:3">
      <c r="A233" s="49"/>
      <c r="B233" s="49"/>
      <c r="C233" s="49"/>
    </row>
    <row r="234" spans="1:3">
      <c r="A234" s="49"/>
      <c r="B234" s="49"/>
      <c r="C234" s="49"/>
    </row>
    <row r="235" spans="1:3">
      <c r="A235" s="49"/>
      <c r="B235" s="49"/>
      <c r="C235" s="49"/>
    </row>
    <row r="236" spans="1:3">
      <c r="A236" s="49"/>
      <c r="B236" s="49"/>
      <c r="C236" s="49"/>
    </row>
    <row r="237" spans="1:3">
      <c r="A237" s="49"/>
      <c r="B237" s="49"/>
      <c r="C237" s="49"/>
    </row>
    <row r="238" spans="1:3">
      <c r="A238" s="49"/>
      <c r="B238" s="49"/>
      <c r="C238" s="49"/>
    </row>
    <row r="239" spans="1:3">
      <c r="A239" s="49"/>
      <c r="B239" s="49"/>
      <c r="C239" s="49"/>
    </row>
    <row r="240" spans="1:3">
      <c r="A240" s="49"/>
      <c r="B240" s="49"/>
      <c r="C240" s="49"/>
    </row>
    <row r="241" spans="1:3">
      <c r="A241" s="49"/>
      <c r="B241" s="49"/>
      <c r="C241" s="49"/>
    </row>
    <row r="242" spans="1:3">
      <c r="A242" s="49"/>
      <c r="B242" s="49"/>
      <c r="C242" s="49"/>
    </row>
    <row r="243" spans="1:3">
      <c r="A243" s="49"/>
      <c r="B243" s="49"/>
      <c r="C243" s="49"/>
    </row>
    <row r="244" spans="1:3">
      <c r="A244" s="49"/>
      <c r="B244" s="49"/>
      <c r="C244" s="49"/>
    </row>
    <row r="245" spans="1:3">
      <c r="A245" s="49"/>
      <c r="B245" s="49"/>
      <c r="C245" s="49"/>
    </row>
    <row r="246" spans="1:3">
      <c r="A246" s="49"/>
      <c r="B246" s="49"/>
      <c r="C246" s="49"/>
    </row>
    <row r="247" spans="1:3">
      <c r="A247" s="49"/>
      <c r="B247" s="49"/>
      <c r="C247" s="49"/>
    </row>
    <row r="248" spans="1:3">
      <c r="A248" s="49"/>
      <c r="B248" s="49"/>
      <c r="C248" s="49"/>
    </row>
    <row r="249" spans="1:3">
      <c r="A249" s="49"/>
      <c r="B249" s="49"/>
      <c r="C249" s="49"/>
    </row>
    <row r="250" spans="1:3">
      <c r="A250" s="49"/>
      <c r="B250" s="49"/>
      <c r="C250" s="49"/>
    </row>
    <row r="251" spans="1:3">
      <c r="A251" s="49"/>
      <c r="B251" s="49"/>
      <c r="C251" s="49"/>
    </row>
    <row r="252" spans="1:3">
      <c r="A252" s="49"/>
      <c r="B252" s="49"/>
      <c r="C252" s="49"/>
    </row>
    <row r="253" spans="1:3">
      <c r="A253" s="49"/>
      <c r="B253" s="49"/>
      <c r="C253" s="49"/>
    </row>
    <row r="254" spans="1:3">
      <c r="A254" s="49"/>
      <c r="B254" s="49"/>
      <c r="C254" s="49"/>
    </row>
    <row r="255" spans="1:3">
      <c r="A255" s="49"/>
      <c r="B255" s="49"/>
      <c r="C255" s="49"/>
    </row>
    <row r="256" spans="1:3">
      <c r="A256" s="49"/>
      <c r="B256" s="49"/>
      <c r="C256" s="49"/>
    </row>
    <row r="257" spans="1:3">
      <c r="A257" s="49"/>
      <c r="B257" s="49"/>
      <c r="C257" s="49"/>
    </row>
    <row r="258" spans="1:3">
      <c r="A258" s="49"/>
      <c r="B258" s="49"/>
      <c r="C258" s="49"/>
    </row>
    <row r="259" spans="1:3">
      <c r="A259" s="49"/>
      <c r="B259" s="49"/>
      <c r="C259" s="49"/>
    </row>
    <row r="260" spans="1:3">
      <c r="A260" s="49"/>
      <c r="B260" s="49"/>
      <c r="C260" s="49"/>
    </row>
    <row r="261" spans="1:3">
      <c r="A261" s="49"/>
      <c r="B261" s="49"/>
      <c r="C261" s="49"/>
    </row>
    <row r="262" spans="1:3">
      <c r="A262" s="49"/>
      <c r="B262" s="49"/>
      <c r="C262" s="49"/>
    </row>
    <row r="263" spans="1:3">
      <c r="A263" s="49"/>
      <c r="B263" s="49"/>
      <c r="C263" s="49"/>
    </row>
    <row r="264" spans="1:3">
      <c r="A264" s="49"/>
      <c r="B264" s="49"/>
      <c r="C264" s="49"/>
    </row>
    <row r="265" spans="1:3">
      <c r="A265" s="49"/>
      <c r="B265" s="49"/>
      <c r="C265" s="49"/>
    </row>
    <row r="266" spans="1:3">
      <c r="A266" s="49"/>
      <c r="B266" s="49"/>
      <c r="C266" s="49"/>
    </row>
    <row r="267" spans="1:3">
      <c r="A267" s="49"/>
      <c r="B267" s="49"/>
      <c r="C267" s="49"/>
    </row>
    <row r="268" spans="1:3">
      <c r="A268" s="49"/>
      <c r="B268" s="49"/>
      <c r="C268" s="49"/>
    </row>
    <row r="269" spans="1:3">
      <c r="A269" s="49"/>
      <c r="B269" s="49"/>
      <c r="C269" s="49"/>
    </row>
    <row r="270" spans="1:3">
      <c r="A270" s="49"/>
      <c r="B270" s="49"/>
      <c r="C270" s="49"/>
    </row>
    <row r="271" spans="1:3">
      <c r="A271" s="49"/>
      <c r="B271" s="49"/>
      <c r="C271" s="49"/>
    </row>
    <row r="272" spans="1:3">
      <c r="A272" s="49"/>
      <c r="B272" s="49"/>
      <c r="C272" s="49"/>
    </row>
    <row r="273" spans="1:3">
      <c r="A273" s="49"/>
      <c r="B273" s="49"/>
      <c r="C273" s="49"/>
    </row>
    <row r="274" spans="1:3">
      <c r="A274" s="49"/>
      <c r="B274" s="49"/>
      <c r="C274" s="49"/>
    </row>
    <row r="275" spans="1:3">
      <c r="A275" s="49"/>
      <c r="B275" s="49"/>
      <c r="C275" s="49"/>
    </row>
    <row r="276" spans="1:3">
      <c r="A276" s="49"/>
      <c r="B276" s="49"/>
      <c r="C276" s="49"/>
    </row>
    <row r="277" spans="1:3">
      <c r="A277" s="49"/>
      <c r="B277" s="49"/>
      <c r="C277" s="49"/>
    </row>
    <row r="278" spans="1:3">
      <c r="A278" s="49"/>
      <c r="B278" s="49"/>
      <c r="C278" s="49"/>
    </row>
    <row r="279" spans="1:3">
      <c r="A279" s="49"/>
      <c r="B279" s="49"/>
      <c r="C279" s="49"/>
    </row>
    <row r="280" spans="1:3">
      <c r="A280" s="49"/>
      <c r="B280" s="49"/>
      <c r="C280" s="49"/>
    </row>
    <row r="281" spans="1:3">
      <c r="A281" s="49"/>
      <c r="B281" s="49"/>
      <c r="C281" s="49"/>
    </row>
    <row r="282" spans="1:3">
      <c r="A282" s="49"/>
      <c r="B282" s="49"/>
      <c r="C282" s="49"/>
    </row>
    <row r="283" spans="1:3">
      <c r="A283" s="49"/>
      <c r="B283" s="49"/>
      <c r="C283" s="49"/>
    </row>
    <row r="284" spans="1:3">
      <c r="A284" s="49"/>
      <c r="B284" s="49"/>
      <c r="C284" s="49"/>
    </row>
    <row r="285" spans="1:3">
      <c r="A285" s="49"/>
      <c r="B285" s="49"/>
      <c r="C285" s="49"/>
    </row>
    <row r="286" spans="1:3">
      <c r="A286" s="49"/>
      <c r="B286" s="49"/>
      <c r="C286" s="49"/>
    </row>
    <row r="287" spans="1:3">
      <c r="A287" s="49"/>
      <c r="B287" s="49"/>
      <c r="C287" s="49"/>
    </row>
    <row r="288" spans="1:3">
      <c r="A288" s="49"/>
      <c r="B288" s="49"/>
      <c r="C288" s="49"/>
    </row>
    <row r="289" spans="1:3">
      <c r="A289" s="49"/>
      <c r="B289" s="49"/>
      <c r="C289" s="49"/>
    </row>
    <row r="290" spans="1:3">
      <c r="A290" s="49"/>
      <c r="B290" s="49"/>
      <c r="C290" s="49"/>
    </row>
    <row r="291" spans="1:3">
      <c r="A291" s="49"/>
      <c r="B291" s="49"/>
      <c r="C291" s="49"/>
    </row>
    <row r="292" spans="1:3">
      <c r="A292" s="49"/>
      <c r="B292" s="49"/>
      <c r="C292" s="49"/>
    </row>
    <row r="293" spans="1:3">
      <c r="A293" s="49"/>
      <c r="B293" s="49"/>
      <c r="C293" s="49"/>
    </row>
    <row r="294" spans="1:3">
      <c r="A294" s="49"/>
      <c r="B294" s="49"/>
      <c r="C294" s="49"/>
    </row>
    <row r="295" spans="1:3">
      <c r="A295" s="49"/>
      <c r="B295" s="49"/>
      <c r="C295" s="49"/>
    </row>
    <row r="296" spans="1:3">
      <c r="A296" s="49"/>
      <c r="B296" s="49"/>
      <c r="C296" s="49"/>
    </row>
    <row r="297" spans="1:3">
      <c r="A297" s="49"/>
      <c r="B297" s="49"/>
      <c r="C297" s="49"/>
    </row>
    <row r="298" spans="1:3">
      <c r="A298" s="49"/>
      <c r="B298" s="49"/>
      <c r="C298" s="49"/>
    </row>
    <row r="299" spans="1:3">
      <c r="A299" s="49"/>
      <c r="B299" s="49"/>
      <c r="C299" s="49"/>
    </row>
    <row r="300" spans="1:3">
      <c r="A300" s="49"/>
      <c r="B300" s="49"/>
      <c r="C300" s="49"/>
    </row>
    <row r="301" spans="1:3">
      <c r="A301" s="49"/>
      <c r="B301" s="49"/>
      <c r="C301" s="49"/>
    </row>
    <row r="302" spans="1:3">
      <c r="A302" s="49"/>
      <c r="B302" s="49"/>
      <c r="C302" s="49"/>
    </row>
    <row r="303" spans="1:3">
      <c r="A303" s="49"/>
      <c r="B303" s="49"/>
      <c r="C303" s="49"/>
    </row>
    <row r="304" spans="1:3">
      <c r="A304" s="49"/>
      <c r="B304" s="49"/>
      <c r="C304" s="49"/>
    </row>
    <row r="305" spans="1:3">
      <c r="A305" s="49"/>
      <c r="B305" s="49"/>
      <c r="C305" s="49"/>
    </row>
    <row r="306" spans="1:3">
      <c r="A306" s="49"/>
      <c r="B306" s="49"/>
      <c r="C306" s="49"/>
    </row>
    <row r="307" spans="1:3">
      <c r="A307" s="49"/>
      <c r="B307" s="49"/>
      <c r="C307" s="49"/>
    </row>
    <row r="308" spans="1:3">
      <c r="A308" s="49"/>
      <c r="B308" s="49"/>
      <c r="C308" s="49"/>
    </row>
    <row r="309" spans="1:3">
      <c r="A309" s="49"/>
      <c r="B309" s="49"/>
      <c r="C309" s="49"/>
    </row>
    <row r="310" spans="1:3">
      <c r="A310" s="49"/>
      <c r="B310" s="49"/>
      <c r="C310" s="49"/>
    </row>
    <row r="311" spans="1:3">
      <c r="A311" s="49"/>
      <c r="B311" s="49"/>
      <c r="C311" s="49"/>
    </row>
    <row r="312" spans="1:3">
      <c r="A312" s="49"/>
      <c r="B312" s="49"/>
      <c r="C312" s="49"/>
    </row>
    <row r="313" spans="1:3">
      <c r="A313" s="49"/>
      <c r="B313" s="49"/>
      <c r="C313" s="49"/>
    </row>
    <row r="314" spans="1:3">
      <c r="A314" s="49"/>
      <c r="B314" s="49"/>
      <c r="C314" s="49"/>
    </row>
    <row r="315" spans="1:3">
      <c r="A315" s="49"/>
      <c r="B315" s="49"/>
      <c r="C315" s="49"/>
    </row>
    <row r="316" spans="1:3">
      <c r="A316" s="49"/>
      <c r="B316" s="49"/>
      <c r="C316" s="49"/>
    </row>
    <row r="317" spans="1:3">
      <c r="A317" s="49"/>
      <c r="B317" s="49"/>
      <c r="C317" s="49"/>
    </row>
    <row r="318" spans="1:3">
      <c r="A318" s="49"/>
      <c r="B318" s="49"/>
      <c r="C318" s="49"/>
    </row>
    <row r="319" spans="1:3">
      <c r="A319" s="49"/>
      <c r="B319" s="49"/>
      <c r="C319" s="49"/>
    </row>
    <row r="320" spans="1:3">
      <c r="A320" s="49"/>
      <c r="B320" s="49"/>
      <c r="C320" s="49"/>
    </row>
    <row r="321" spans="1:3">
      <c r="A321" s="49"/>
      <c r="B321" s="49"/>
      <c r="C321" s="49"/>
    </row>
    <row r="322" spans="1:3">
      <c r="A322" s="49"/>
      <c r="B322" s="49"/>
      <c r="C322" s="49"/>
    </row>
    <row r="323" spans="1:3">
      <c r="A323" s="49"/>
      <c r="B323" s="49"/>
      <c r="C323" s="49"/>
    </row>
    <row r="324" spans="1:3">
      <c r="A324" s="49"/>
      <c r="B324" s="49"/>
      <c r="C324" s="49"/>
    </row>
    <row r="325" spans="1:3">
      <c r="A325" s="49"/>
      <c r="B325" s="49"/>
      <c r="C325" s="49"/>
    </row>
    <row r="326" spans="1:3">
      <c r="A326" s="49"/>
      <c r="B326" s="49"/>
      <c r="C326" s="49"/>
    </row>
    <row r="327" spans="1:3">
      <c r="A327" s="49"/>
      <c r="B327" s="49"/>
      <c r="C327" s="49"/>
    </row>
    <row r="328" spans="1:3">
      <c r="A328" s="49"/>
      <c r="B328" s="49"/>
      <c r="C328" s="49"/>
    </row>
    <row r="329" spans="1:3">
      <c r="A329" s="49"/>
      <c r="B329" s="49"/>
      <c r="C329" s="49"/>
    </row>
    <row r="330" spans="1:3">
      <c r="A330" s="49"/>
      <c r="B330" s="49"/>
      <c r="C330" s="49"/>
    </row>
    <row r="331" spans="1:3">
      <c r="A331" s="49"/>
      <c r="B331" s="49"/>
      <c r="C331" s="49"/>
    </row>
    <row r="332" spans="1:3">
      <c r="A332" s="49"/>
      <c r="B332" s="49"/>
      <c r="C332" s="49"/>
    </row>
    <row r="333" spans="1:3">
      <c r="A333" s="49"/>
      <c r="B333" s="49"/>
      <c r="C333" s="49"/>
    </row>
    <row r="334" spans="1:3">
      <c r="A334" s="49"/>
      <c r="B334" s="49"/>
      <c r="C334" s="49"/>
    </row>
    <row r="335" spans="1:3">
      <c r="A335" s="49"/>
      <c r="B335" s="49"/>
      <c r="C335" s="49"/>
    </row>
    <row r="336" spans="1:3">
      <c r="A336" s="49"/>
      <c r="B336" s="49"/>
      <c r="C336" s="49"/>
    </row>
    <row r="337" spans="1:3">
      <c r="A337" s="49"/>
      <c r="B337" s="49"/>
      <c r="C337" s="49"/>
    </row>
    <row r="338" spans="1:3">
      <c r="A338" s="49"/>
      <c r="B338" s="49"/>
      <c r="C338" s="49"/>
    </row>
    <row r="339" spans="1:3">
      <c r="A339" s="49"/>
      <c r="B339" s="49"/>
      <c r="C339" s="49"/>
    </row>
    <row r="340" spans="1:3">
      <c r="A340" s="49"/>
      <c r="B340" s="49"/>
      <c r="C340" s="49"/>
    </row>
    <row r="341" spans="1:3">
      <c r="A341" s="49"/>
      <c r="B341" s="49"/>
      <c r="C341" s="49"/>
    </row>
    <row r="342" spans="1:3">
      <c r="A342" s="49"/>
      <c r="B342" s="49"/>
      <c r="C342" s="49"/>
    </row>
    <row r="343" spans="1:3">
      <c r="A343" s="49"/>
      <c r="B343" s="49"/>
      <c r="C343" s="49"/>
    </row>
    <row r="344" spans="1:3">
      <c r="A344" s="49"/>
      <c r="B344" s="49"/>
      <c r="C344" s="49"/>
    </row>
    <row r="345" spans="1:3">
      <c r="A345" s="49"/>
      <c r="B345" s="49"/>
      <c r="C345" s="49"/>
    </row>
    <row r="346" spans="1:3">
      <c r="A346" s="49"/>
      <c r="B346" s="49"/>
      <c r="C346" s="49"/>
    </row>
    <row r="347" spans="1:3">
      <c r="A347" s="49"/>
      <c r="B347" s="49"/>
      <c r="C347" s="49"/>
    </row>
    <row r="348" spans="1:3">
      <c r="A348" s="49"/>
      <c r="B348" s="49"/>
      <c r="C348" s="49"/>
    </row>
    <row r="349" spans="1:3">
      <c r="A349" s="49"/>
      <c r="B349" s="49"/>
      <c r="C349" s="49"/>
    </row>
    <row r="350" spans="1:3">
      <c r="A350" s="49"/>
      <c r="B350" s="49"/>
      <c r="C350" s="49"/>
    </row>
    <row r="351" spans="1:3">
      <c r="A351" s="49"/>
      <c r="B351" s="49"/>
      <c r="C351" s="49"/>
    </row>
    <row r="352" spans="1:3">
      <c r="A352" s="49"/>
      <c r="B352" s="49"/>
      <c r="C352" s="49"/>
    </row>
    <row r="353" spans="1:3">
      <c r="A353" s="49"/>
      <c r="B353" s="49"/>
      <c r="C353" s="49"/>
    </row>
    <row r="354" spans="1:3">
      <c r="A354" s="49"/>
      <c r="B354" s="49"/>
      <c r="C354" s="49"/>
    </row>
    <row r="355" spans="1:3">
      <c r="A355" s="49"/>
      <c r="B355" s="49"/>
      <c r="C355" s="49"/>
    </row>
    <row r="356" spans="1:3">
      <c r="A356" s="49"/>
      <c r="B356" s="49"/>
      <c r="C356" s="49"/>
    </row>
    <row r="357" spans="1:3">
      <c r="A357" s="49"/>
      <c r="B357" s="49"/>
      <c r="C357" s="49"/>
    </row>
    <row r="358" spans="1:3">
      <c r="A358" s="49"/>
      <c r="B358" s="49"/>
      <c r="C358" s="49"/>
    </row>
    <row r="359" spans="1:3">
      <c r="A359" s="49"/>
      <c r="B359" s="49"/>
      <c r="C359" s="49"/>
    </row>
    <row r="360" spans="1:3">
      <c r="A360" s="49"/>
      <c r="B360" s="49"/>
      <c r="C360" s="49"/>
    </row>
    <row r="361" spans="1:3">
      <c r="A361" s="49"/>
      <c r="B361" s="49"/>
      <c r="C361" s="49"/>
    </row>
    <row r="362" spans="1:3">
      <c r="A362" s="49"/>
      <c r="B362" s="49"/>
      <c r="C362" s="49"/>
    </row>
    <row r="363" spans="1:3">
      <c r="A363" s="49"/>
      <c r="B363" s="49"/>
      <c r="C363" s="49"/>
    </row>
    <row r="364" spans="1:3">
      <c r="A364" s="49"/>
      <c r="B364" s="49"/>
      <c r="C364" s="49"/>
    </row>
    <row r="365" spans="1:3">
      <c r="A365" s="49"/>
      <c r="B365" s="49"/>
      <c r="C365" s="49"/>
    </row>
    <row r="366" spans="1:3">
      <c r="A366" s="49"/>
      <c r="B366" s="49"/>
      <c r="C366" s="49"/>
    </row>
    <row r="367" spans="1:3">
      <c r="A367" s="49"/>
      <c r="B367" s="49"/>
      <c r="C367" s="49"/>
    </row>
    <row r="368" spans="1:3">
      <c r="A368" s="49"/>
      <c r="B368" s="49"/>
      <c r="C368" s="49"/>
    </row>
    <row r="369" spans="1:3">
      <c r="A369" s="49"/>
      <c r="B369" s="49"/>
      <c r="C369" s="49"/>
    </row>
    <row r="370" spans="1:3">
      <c r="A370" s="49"/>
      <c r="B370" s="49"/>
      <c r="C370" s="49"/>
    </row>
    <row r="371" spans="1:3">
      <c r="A371" s="49"/>
      <c r="B371" s="49"/>
      <c r="C371" s="49"/>
    </row>
    <row r="372" spans="1:3">
      <c r="A372" s="49"/>
      <c r="B372" s="49"/>
      <c r="C372" s="49"/>
    </row>
    <row r="373" spans="1:3">
      <c r="A373" s="49"/>
      <c r="B373" s="49"/>
      <c r="C373" s="49"/>
    </row>
    <row r="374" spans="1:3">
      <c r="A374" s="49"/>
      <c r="B374" s="49"/>
      <c r="C374" s="49"/>
    </row>
    <row r="375" spans="1:3">
      <c r="A375" s="49"/>
      <c r="B375" s="49"/>
      <c r="C375" s="49"/>
    </row>
    <row r="376" spans="1:3">
      <c r="A376" s="49"/>
      <c r="B376" s="49"/>
      <c r="C376" s="49"/>
    </row>
    <row r="377" spans="1:3">
      <c r="A377" s="49"/>
      <c r="B377" s="49"/>
      <c r="C377" s="49"/>
    </row>
    <row r="378" spans="1:3">
      <c r="A378" s="49"/>
      <c r="B378" s="49"/>
      <c r="C378" s="49"/>
    </row>
    <row r="379" spans="1:3">
      <c r="A379" s="49"/>
      <c r="B379" s="49"/>
      <c r="C379" s="49"/>
    </row>
    <row r="380" spans="1:3">
      <c r="A380" s="49"/>
      <c r="B380" s="49"/>
      <c r="C380" s="49"/>
    </row>
    <row r="381" spans="1:3">
      <c r="A381" s="49"/>
      <c r="B381" s="49"/>
      <c r="C381" s="49"/>
    </row>
    <row r="382" spans="1:3">
      <c r="A382" s="49"/>
      <c r="B382" s="49"/>
      <c r="C382" s="49"/>
    </row>
    <row r="383" spans="1:3">
      <c r="A383" s="49"/>
      <c r="B383" s="49"/>
      <c r="C383" s="49"/>
    </row>
    <row r="384" spans="1:3">
      <c r="A384" s="49"/>
      <c r="B384" s="49"/>
      <c r="C384" s="49"/>
    </row>
    <row r="385" spans="1:3">
      <c r="A385" s="49"/>
      <c r="B385" s="49"/>
      <c r="C385" s="49"/>
    </row>
    <row r="386" spans="1:3">
      <c r="A386" s="49"/>
      <c r="B386" s="49"/>
      <c r="C386" s="49"/>
    </row>
    <row r="387" spans="1:3">
      <c r="A387" s="49"/>
      <c r="B387" s="49"/>
      <c r="C387" s="49"/>
    </row>
    <row r="388" spans="1:3">
      <c r="A388" s="49"/>
      <c r="B388" s="49"/>
      <c r="C388" s="49"/>
    </row>
    <row r="389" spans="1:3">
      <c r="A389" s="49"/>
      <c r="B389" s="49"/>
      <c r="C389" s="49"/>
    </row>
    <row r="390" spans="1:3">
      <c r="A390" s="49"/>
      <c r="B390" s="49"/>
      <c r="C390" s="49"/>
    </row>
    <row r="391" spans="1:3">
      <c r="A391" s="49"/>
      <c r="B391" s="49"/>
      <c r="C391" s="49"/>
    </row>
    <row r="392" spans="1:3">
      <c r="A392" s="49"/>
      <c r="B392" s="49"/>
      <c r="C392" s="49"/>
    </row>
    <row r="393" spans="1:3">
      <c r="A393" s="49"/>
      <c r="B393" s="49"/>
      <c r="C393" s="49"/>
    </row>
    <row r="394" spans="1:3">
      <c r="A394" s="49"/>
      <c r="B394" s="49"/>
      <c r="C394" s="49"/>
    </row>
    <row r="395" spans="1:3">
      <c r="A395" s="49"/>
      <c r="B395" s="49"/>
      <c r="C395" s="49"/>
    </row>
    <row r="396" spans="1:3">
      <c r="A396" s="49"/>
      <c r="B396" s="49"/>
      <c r="C396" s="49"/>
    </row>
    <row r="397" spans="1:3">
      <c r="A397" s="49"/>
      <c r="B397" s="49"/>
      <c r="C397" s="49"/>
    </row>
    <row r="398" spans="1:3">
      <c r="A398" s="49"/>
      <c r="B398" s="49"/>
      <c r="C398" s="49"/>
    </row>
    <row r="399" spans="1:3">
      <c r="A399" s="49"/>
      <c r="B399" s="49"/>
      <c r="C399" s="49"/>
    </row>
    <row r="400" spans="1:3">
      <c r="A400" s="49"/>
      <c r="B400" s="49"/>
      <c r="C400" s="49"/>
    </row>
    <row r="401" spans="1:3">
      <c r="A401" s="49"/>
      <c r="B401" s="49"/>
      <c r="C401" s="49"/>
    </row>
    <row r="402" spans="1:3">
      <c r="A402" s="49"/>
      <c r="B402" s="49"/>
      <c r="C402" s="49"/>
    </row>
    <row r="403" spans="1:3">
      <c r="A403" s="49"/>
      <c r="B403" s="49"/>
      <c r="C403" s="49"/>
    </row>
    <row r="404" spans="1:3">
      <c r="A404" s="49"/>
      <c r="B404" s="49"/>
      <c r="C404" s="49"/>
    </row>
    <row r="405" spans="1:3">
      <c r="A405" s="49"/>
      <c r="B405" s="49"/>
      <c r="C405" s="49"/>
    </row>
    <row r="406" spans="1:3">
      <c r="A406" s="49"/>
      <c r="B406" s="49"/>
      <c r="C406" s="49"/>
    </row>
    <row r="407" spans="1:3">
      <c r="A407" s="49"/>
      <c r="B407" s="49"/>
      <c r="C407" s="49"/>
    </row>
    <row r="408" spans="1:3">
      <c r="A408" s="49"/>
      <c r="B408" s="49"/>
      <c r="C408" s="49"/>
    </row>
    <row r="409" spans="1:3">
      <c r="A409" s="49"/>
      <c r="B409" s="49"/>
      <c r="C409" s="49"/>
    </row>
    <row r="410" spans="1:3">
      <c r="A410" s="49"/>
      <c r="B410" s="49"/>
      <c r="C410" s="49"/>
    </row>
    <row r="411" spans="1:3">
      <c r="A411" s="49"/>
      <c r="B411" s="49"/>
      <c r="C411" s="49"/>
    </row>
    <row r="412" spans="1:3">
      <c r="A412" s="49"/>
      <c r="B412" s="49"/>
      <c r="C412" s="49"/>
    </row>
    <row r="413" spans="1:3">
      <c r="A413" s="49"/>
      <c r="B413" s="49"/>
      <c r="C413" s="49"/>
    </row>
    <row r="414" spans="1:3">
      <c r="A414" s="49"/>
      <c r="B414" s="49"/>
      <c r="C414" s="49"/>
    </row>
    <row r="415" spans="1:3">
      <c r="A415" s="49"/>
      <c r="B415" s="49"/>
      <c r="C415" s="49"/>
    </row>
    <row r="416" spans="1:3">
      <c r="A416" s="49"/>
      <c r="B416" s="49"/>
      <c r="C416" s="49"/>
    </row>
    <row r="417" spans="1:3">
      <c r="A417" s="49"/>
      <c r="B417" s="49"/>
      <c r="C417" s="49"/>
    </row>
    <row r="418" spans="1:3">
      <c r="A418" s="49"/>
      <c r="B418" s="49"/>
      <c r="C418" s="49"/>
    </row>
    <row r="419" spans="1:3">
      <c r="A419" s="49"/>
      <c r="B419" s="49"/>
      <c r="C419" s="49"/>
    </row>
    <row r="420" spans="1:3">
      <c r="A420" s="49"/>
      <c r="B420" s="49"/>
      <c r="C420" s="49"/>
    </row>
    <row r="421" spans="1:3">
      <c r="A421" s="49"/>
      <c r="B421" s="49"/>
      <c r="C421" s="49"/>
    </row>
    <row r="422" spans="1:3">
      <c r="A422" s="49"/>
      <c r="B422" s="49"/>
      <c r="C422" s="49"/>
    </row>
    <row r="423" spans="1:3">
      <c r="A423" s="49"/>
      <c r="B423" s="49"/>
      <c r="C423" s="49"/>
    </row>
    <row r="424" spans="1:3">
      <c r="A424" s="49"/>
      <c r="B424" s="49"/>
      <c r="C424" s="49"/>
    </row>
    <row r="425" spans="1:3">
      <c r="A425" s="49"/>
      <c r="B425" s="49"/>
      <c r="C425" s="49"/>
    </row>
    <row r="426" spans="1:3">
      <c r="A426" s="49"/>
      <c r="B426" s="49"/>
      <c r="C426" s="49"/>
    </row>
    <row r="427" spans="1:3">
      <c r="A427" s="49"/>
      <c r="B427" s="49"/>
      <c r="C427" s="49"/>
    </row>
    <row r="428" spans="1:3">
      <c r="A428" s="49"/>
      <c r="B428" s="49"/>
      <c r="C428" s="49"/>
    </row>
    <row r="429" spans="1:3">
      <c r="A429" s="49"/>
      <c r="B429" s="49"/>
      <c r="C429" s="49"/>
    </row>
    <row r="430" spans="1:3">
      <c r="A430" s="49"/>
      <c r="B430" s="49"/>
      <c r="C430" s="49"/>
    </row>
    <row r="431" spans="1:3">
      <c r="A431" s="49"/>
      <c r="B431" s="49"/>
      <c r="C431" s="49"/>
    </row>
    <row r="432" spans="1:3">
      <c r="A432" s="49"/>
      <c r="B432" s="49"/>
      <c r="C432" s="49"/>
    </row>
    <row r="433" spans="1:3">
      <c r="A433" s="49"/>
      <c r="B433" s="49"/>
      <c r="C433" s="49"/>
    </row>
    <row r="434" spans="1:3">
      <c r="A434" s="49"/>
      <c r="B434" s="49"/>
      <c r="C434" s="49"/>
    </row>
    <row r="435" spans="1:3">
      <c r="A435" s="49"/>
      <c r="B435" s="49"/>
      <c r="C435" s="49"/>
    </row>
    <row r="436" spans="1:3">
      <c r="A436" s="49"/>
      <c r="B436" s="49"/>
      <c r="C436" s="49"/>
    </row>
    <row r="437" spans="1:3">
      <c r="A437" s="49"/>
      <c r="B437" s="49"/>
      <c r="C437" s="49"/>
    </row>
    <row r="438" spans="1:3">
      <c r="A438" s="49"/>
      <c r="B438" s="49"/>
      <c r="C438" s="49"/>
    </row>
    <row r="439" spans="1:3">
      <c r="A439" s="49"/>
      <c r="B439" s="49"/>
      <c r="C439" s="49"/>
    </row>
    <row r="440" spans="1:3">
      <c r="A440" s="49"/>
      <c r="B440" s="49"/>
      <c r="C440" s="49"/>
    </row>
    <row r="441" spans="1:3">
      <c r="A441" s="49"/>
      <c r="B441" s="49"/>
      <c r="C441" s="49"/>
    </row>
    <row r="442" spans="1:3">
      <c r="A442" s="49"/>
      <c r="B442" s="49"/>
      <c r="C442" s="49"/>
    </row>
    <row r="443" spans="1:3">
      <c r="A443" s="49"/>
      <c r="B443" s="49"/>
      <c r="C443" s="49"/>
    </row>
    <row r="444" spans="1:3">
      <c r="A444" s="49"/>
      <c r="B444" s="49"/>
      <c r="C444" s="49"/>
    </row>
    <row r="445" spans="1:3">
      <c r="A445" s="49"/>
      <c r="B445" s="49"/>
      <c r="C445" s="49"/>
    </row>
    <row r="446" spans="1:3">
      <c r="A446" s="49"/>
      <c r="B446" s="49"/>
      <c r="C446" s="49"/>
    </row>
    <row r="447" spans="1:3">
      <c r="A447" s="49"/>
      <c r="B447" s="49"/>
      <c r="C447" s="49"/>
    </row>
    <row r="448" spans="1:3">
      <c r="A448" s="49"/>
      <c r="B448" s="49"/>
      <c r="C448" s="49"/>
    </row>
    <row r="449" spans="1:3">
      <c r="A449" s="49"/>
      <c r="B449" s="49"/>
      <c r="C449" s="49"/>
    </row>
    <row r="450" spans="1:3">
      <c r="A450" s="49"/>
      <c r="B450" s="49"/>
      <c r="C450" s="49"/>
    </row>
    <row r="451" spans="1:3">
      <c r="A451" s="49"/>
      <c r="B451" s="49"/>
      <c r="C451" s="49"/>
    </row>
    <row r="452" spans="1:3">
      <c r="A452" s="49"/>
      <c r="B452" s="49"/>
      <c r="C452" s="49"/>
    </row>
    <row r="453" spans="1:3">
      <c r="A453" s="49"/>
      <c r="B453" s="49"/>
      <c r="C453" s="49"/>
    </row>
    <row r="454" spans="1:3">
      <c r="A454" s="49"/>
      <c r="B454" s="49"/>
      <c r="C454" s="49"/>
    </row>
    <row r="455" spans="1:3">
      <c r="A455" s="49"/>
      <c r="B455" s="49"/>
      <c r="C455" s="49"/>
    </row>
    <row r="456" spans="1:3">
      <c r="A456" s="49"/>
      <c r="B456" s="49"/>
      <c r="C456" s="49"/>
    </row>
    <row r="457" spans="1:3">
      <c r="A457" s="49"/>
      <c r="B457" s="49"/>
      <c r="C457" s="49"/>
    </row>
    <row r="458" spans="1:3">
      <c r="A458" s="49"/>
      <c r="B458" s="49"/>
      <c r="C458" s="49"/>
    </row>
    <row r="459" spans="1:3">
      <c r="A459" s="49"/>
      <c r="B459" s="49"/>
      <c r="C459" s="49"/>
    </row>
    <row r="460" spans="1:3">
      <c r="A460" s="49"/>
      <c r="B460" s="49"/>
      <c r="C460" s="49"/>
    </row>
    <row r="461" spans="1:3">
      <c r="A461" s="49"/>
      <c r="B461" s="49"/>
      <c r="C461" s="49"/>
    </row>
    <row r="462" spans="1:3">
      <c r="A462" s="49"/>
      <c r="B462" s="49"/>
      <c r="C462" s="49"/>
    </row>
    <row r="463" spans="1:3">
      <c r="A463" s="49"/>
      <c r="B463" s="49"/>
      <c r="C463" s="49"/>
    </row>
    <row r="464" spans="1:3">
      <c r="A464" s="49"/>
      <c r="B464" s="49"/>
      <c r="C464" s="49"/>
    </row>
    <row r="465" spans="1:3">
      <c r="A465" s="49"/>
      <c r="B465" s="49"/>
      <c r="C465" s="49"/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6"/>
  <sheetViews>
    <sheetView topLeftCell="A27" workbookViewId="0">
      <selection activeCell="A33" sqref="$A33:$XFD33"/>
    </sheetView>
  </sheetViews>
  <sheetFormatPr defaultColWidth="8.7" defaultRowHeight="15.75" outlineLevelCol="4"/>
  <cols>
    <col min="1" max="1" width="27.7" style="28" customWidth="1"/>
    <col min="2" max="3" width="14.2" style="28" customWidth="1"/>
    <col min="4" max="4" width="14.3" style="28" customWidth="1"/>
    <col min="5" max="5" width="15.2" style="28" customWidth="1"/>
    <col min="6" max="16384" width="8.7" style="28"/>
  </cols>
  <sheetData>
    <row r="1" spans="2:5">
      <c r="B1" s="29" t="s">
        <v>92</v>
      </c>
      <c r="C1" s="29" t="s">
        <v>93</v>
      </c>
      <c r="D1" s="29" t="s">
        <v>94</v>
      </c>
      <c r="E1" s="29" t="s">
        <v>95</v>
      </c>
    </row>
    <row r="2" s="25" customFormat="1" spans="1:5">
      <c r="A2" s="30" t="s">
        <v>6</v>
      </c>
      <c r="B2" s="25" t="s">
        <v>96</v>
      </c>
      <c r="C2" s="25" t="s">
        <v>96</v>
      </c>
      <c r="D2" s="25" t="s">
        <v>96</v>
      </c>
      <c r="E2" s="25" t="s">
        <v>96</v>
      </c>
    </row>
    <row r="3" spans="1:5">
      <c r="A3" s="31" t="s">
        <v>97</v>
      </c>
      <c r="B3" s="32">
        <v>497113735.18</v>
      </c>
      <c r="C3" s="32">
        <v>209558150.01</v>
      </c>
      <c r="D3" s="5">
        <v>286516544.49</v>
      </c>
      <c r="E3" s="5">
        <v>385553540.21</v>
      </c>
    </row>
    <row r="4" spans="1:5">
      <c r="A4" s="31" t="s">
        <v>11</v>
      </c>
      <c r="B4" s="32">
        <v>508635856.98</v>
      </c>
      <c r="C4" s="32">
        <v>465540148.38</v>
      </c>
      <c r="D4" s="5">
        <v>359500774.68</v>
      </c>
      <c r="E4" s="5">
        <v>211898195.41</v>
      </c>
    </row>
    <row r="5" spans="1:5">
      <c r="A5" s="31" t="s">
        <v>98</v>
      </c>
      <c r="B5" s="32">
        <v>7161461657.25</v>
      </c>
      <c r="C5" s="32">
        <v>5825581468.14</v>
      </c>
      <c r="D5" s="5">
        <v>7999421554.48</v>
      </c>
      <c r="E5" s="5">
        <v>5919604938.72</v>
      </c>
    </row>
    <row r="6" spans="1:5">
      <c r="A6" s="31" t="s">
        <v>73</v>
      </c>
      <c r="B6" s="32">
        <v>7780498822.65</v>
      </c>
      <c r="C6" s="32">
        <v>7850421534.67</v>
      </c>
      <c r="D6" s="5">
        <v>6879928794.99</v>
      </c>
      <c r="E6" s="5">
        <v>7769563869.23</v>
      </c>
    </row>
    <row r="7" spans="1:5">
      <c r="A7" s="31" t="s">
        <v>74</v>
      </c>
      <c r="B7" s="32">
        <v>3040227716.51</v>
      </c>
      <c r="C7" s="32">
        <v>2786929527.55</v>
      </c>
      <c r="D7" s="5">
        <v>3393457686.8</v>
      </c>
      <c r="E7" s="5">
        <v>3300966862.87</v>
      </c>
    </row>
    <row r="8" spans="1:5">
      <c r="A8" s="31" t="s">
        <v>99</v>
      </c>
      <c r="B8" s="32">
        <v>207074215.34</v>
      </c>
      <c r="C8" s="33">
        <v>164347681.28</v>
      </c>
      <c r="D8" s="5">
        <v>203659993.31</v>
      </c>
      <c r="E8" s="5">
        <v>414713987.15</v>
      </c>
    </row>
    <row r="9" spans="1:5">
      <c r="A9" s="31" t="s">
        <v>16</v>
      </c>
      <c r="B9" s="32">
        <v>6638426728.62</v>
      </c>
      <c r="C9" s="32">
        <v>7293161892</v>
      </c>
      <c r="D9" s="5">
        <v>7661477113.67</v>
      </c>
      <c r="E9" s="5">
        <v>13425354866.23</v>
      </c>
    </row>
    <row r="10" spans="1:5">
      <c r="A10" s="31" t="s">
        <v>17</v>
      </c>
      <c r="B10" s="32">
        <v>1370831611.6</v>
      </c>
      <c r="C10" s="32">
        <v>992277854.5</v>
      </c>
      <c r="D10" s="5">
        <v>974692473.78</v>
      </c>
      <c r="E10" s="5">
        <v>1215451407.06</v>
      </c>
    </row>
    <row r="11" spans="1:5">
      <c r="A11" s="31" t="s">
        <v>76</v>
      </c>
      <c r="B11" s="32">
        <v>17811199378.25</v>
      </c>
      <c r="C11" s="32">
        <v>8891419243.03</v>
      </c>
      <c r="D11" s="5">
        <v>13079059565.63</v>
      </c>
      <c r="E11" s="5">
        <v>16361384208.3899</v>
      </c>
    </row>
    <row r="12" spans="1:5">
      <c r="A12" s="31" t="s">
        <v>100</v>
      </c>
      <c r="B12" s="32">
        <v>12996823.05</v>
      </c>
      <c r="C12" s="32"/>
      <c r="D12" s="5">
        <v>3140678.04</v>
      </c>
      <c r="E12" s="5">
        <v>1876968.37</v>
      </c>
    </row>
    <row r="13" spans="1:5">
      <c r="A13" s="31" t="s">
        <v>19</v>
      </c>
      <c r="B13" s="32">
        <v>885873457.39</v>
      </c>
      <c r="C13" s="32">
        <v>828761431.4</v>
      </c>
      <c r="D13" s="5">
        <v>637569222.43</v>
      </c>
      <c r="E13" s="5">
        <v>975684523.2</v>
      </c>
    </row>
    <row r="14" spans="1:5">
      <c r="A14" s="31" t="s">
        <v>78</v>
      </c>
      <c r="B14" s="32">
        <v>955793202.75</v>
      </c>
      <c r="C14" s="32">
        <v>988184092.02</v>
      </c>
      <c r="D14" s="5">
        <v>1036003133.69</v>
      </c>
      <c r="E14" s="5">
        <v>1119405423.55</v>
      </c>
    </row>
    <row r="15" spans="1:5">
      <c r="A15" s="31" t="s">
        <v>21</v>
      </c>
      <c r="B15" s="32">
        <v>465887567.43</v>
      </c>
      <c r="C15" s="32">
        <v>527810812.59</v>
      </c>
      <c r="D15" s="5">
        <v>370763384.91</v>
      </c>
      <c r="E15" s="5">
        <v>399582249.09</v>
      </c>
    </row>
    <row r="16" spans="1:5">
      <c r="A16" s="31" t="s">
        <v>22</v>
      </c>
      <c r="B16" s="32">
        <v>108597054.45</v>
      </c>
      <c r="C16" s="32">
        <v>123331769.74</v>
      </c>
      <c r="D16" s="5">
        <v>112096002.82</v>
      </c>
      <c r="E16" s="5">
        <v>84293075.67</v>
      </c>
    </row>
    <row r="17" spans="1:5">
      <c r="A17" s="31" t="s">
        <v>23</v>
      </c>
      <c r="B17" s="32">
        <v>11252410945.59</v>
      </c>
      <c r="C17" s="32">
        <v>15268185270.98</v>
      </c>
      <c r="D17" s="5">
        <v>10680894341.78</v>
      </c>
      <c r="E17" s="5">
        <v>2701439360.77</v>
      </c>
    </row>
    <row r="18" spans="1:5">
      <c r="A18" s="31" t="s">
        <v>24</v>
      </c>
      <c r="B18" s="32">
        <v>532457492.05</v>
      </c>
      <c r="C18" s="32">
        <v>508833506.81</v>
      </c>
      <c r="D18" s="5">
        <v>607497390.2</v>
      </c>
      <c r="E18" s="5">
        <v>472862081.53</v>
      </c>
    </row>
    <row r="19" spans="1:5">
      <c r="A19" s="31" t="s">
        <v>25</v>
      </c>
      <c r="B19" s="32">
        <v>1427085486.39</v>
      </c>
      <c r="C19" s="32">
        <v>1590059524.56</v>
      </c>
      <c r="D19" s="5">
        <v>1428259641.1</v>
      </c>
      <c r="E19" s="5">
        <v>1575849304.74</v>
      </c>
    </row>
    <row r="20" spans="1:5">
      <c r="A20" s="31" t="s">
        <v>79</v>
      </c>
      <c r="B20" s="32">
        <v>12222542418.45</v>
      </c>
      <c r="C20" s="32">
        <v>10831273415.76</v>
      </c>
      <c r="D20" s="5">
        <v>11064786855.21</v>
      </c>
      <c r="E20" s="5">
        <v>10814406102.43</v>
      </c>
    </row>
    <row r="21" spans="1:5">
      <c r="A21" s="31" t="s">
        <v>80</v>
      </c>
      <c r="B21" s="32">
        <v>20145019805.22</v>
      </c>
      <c r="C21" s="32">
        <v>24101233466.28</v>
      </c>
      <c r="D21" s="5">
        <v>19404872464.67</v>
      </c>
      <c r="E21" s="5">
        <v>20894244835.17</v>
      </c>
    </row>
    <row r="22" spans="1:5">
      <c r="A22" s="31" t="s">
        <v>81</v>
      </c>
      <c r="B22" s="32">
        <v>1207164942.61</v>
      </c>
      <c r="C22" s="32">
        <v>2763683695.02</v>
      </c>
      <c r="D22" s="5">
        <v>1065405112.09</v>
      </c>
      <c r="E22" s="5">
        <v>3102483199.53</v>
      </c>
    </row>
    <row r="23" spans="1:5">
      <c r="A23" s="31" t="s">
        <v>82</v>
      </c>
      <c r="B23" s="32">
        <v>385211705.93</v>
      </c>
      <c r="C23" s="32">
        <v>310329949.86</v>
      </c>
      <c r="D23" s="5">
        <v>283922365.35</v>
      </c>
      <c r="E23" s="5">
        <v>299270276.41</v>
      </c>
    </row>
    <row r="24" spans="1:5">
      <c r="A24" s="31" t="s">
        <v>30</v>
      </c>
      <c r="B24" s="32">
        <v>12444513.94</v>
      </c>
      <c r="C24" s="32">
        <v>38560038.03</v>
      </c>
      <c r="D24" s="5">
        <v>4395563.18</v>
      </c>
      <c r="E24" s="5">
        <v>85540869.02</v>
      </c>
    </row>
    <row r="25" spans="1:5">
      <c r="A25" s="31" t="s">
        <v>83</v>
      </c>
      <c r="B25" s="32">
        <v>18258095217.18</v>
      </c>
      <c r="C25" s="32">
        <v>17857019335.86</v>
      </c>
      <c r="D25" s="5">
        <v>17643300986.18</v>
      </c>
      <c r="E25" s="5">
        <v>20167702349.2401</v>
      </c>
    </row>
    <row r="26" spans="1:5">
      <c r="A26" s="31" t="s">
        <v>84</v>
      </c>
      <c r="B26" s="32">
        <v>674269131.56</v>
      </c>
      <c r="C26" s="32">
        <v>488571760.31</v>
      </c>
      <c r="D26" s="5">
        <v>599047645.69</v>
      </c>
      <c r="E26" s="5">
        <v>537178858.73</v>
      </c>
    </row>
    <row r="27" spans="1:5">
      <c r="A27" s="31" t="s">
        <v>85</v>
      </c>
      <c r="B27" s="32">
        <v>310799702.18</v>
      </c>
      <c r="C27" s="32">
        <v>288058724.45</v>
      </c>
      <c r="D27" s="5">
        <v>384719524.66</v>
      </c>
      <c r="E27" s="5">
        <v>293736467.86</v>
      </c>
    </row>
    <row r="28" spans="1:5">
      <c r="A28" s="31" t="s">
        <v>86</v>
      </c>
      <c r="B28" s="32">
        <v>7657263981.77</v>
      </c>
      <c r="C28" s="32">
        <v>5361603746.03</v>
      </c>
      <c r="D28" s="5">
        <v>5774247043.8</v>
      </c>
      <c r="E28" s="5">
        <v>11304186651.0899</v>
      </c>
    </row>
    <row r="29" spans="1:5">
      <c r="A29" s="31" t="s">
        <v>87</v>
      </c>
      <c r="B29" s="32">
        <v>1001451655.91</v>
      </c>
      <c r="C29" s="32">
        <v>764613445.43</v>
      </c>
      <c r="D29" s="5">
        <v>951418590.43</v>
      </c>
      <c r="E29" s="5">
        <v>516336937.02</v>
      </c>
    </row>
    <row r="30" spans="1:5">
      <c r="A30" s="31" t="s">
        <v>36</v>
      </c>
      <c r="B30" s="32">
        <v>141678691.05</v>
      </c>
      <c r="C30" s="32">
        <v>130890939.39</v>
      </c>
      <c r="D30" s="5">
        <v>114725635.83</v>
      </c>
      <c r="E30" s="5">
        <v>348665004.42</v>
      </c>
    </row>
    <row r="31" spans="1:5">
      <c r="A31" s="31" t="s">
        <v>88</v>
      </c>
      <c r="B31" s="32">
        <v>4376124793.36</v>
      </c>
      <c r="C31" s="32">
        <v>4234053164.61</v>
      </c>
      <c r="D31" s="5">
        <v>3879629877.43</v>
      </c>
      <c r="E31" s="5">
        <v>3837787779.79</v>
      </c>
    </row>
    <row r="32" s="26" customFormat="1" spans="1:5">
      <c r="A32" s="34" t="s">
        <v>41</v>
      </c>
      <c r="B32" s="35">
        <v>127048638310.64</v>
      </c>
      <c r="C32" s="36">
        <v>121484295588.87</v>
      </c>
      <c r="D32" s="36">
        <v>116884409961.32</v>
      </c>
      <c r="E32" s="37">
        <v>128537024192.9</v>
      </c>
    </row>
    <row r="33" spans="1:3">
      <c r="A33" s="31"/>
      <c r="B33" s="31"/>
      <c r="C33" s="31"/>
    </row>
    <row r="34" spans="1:3">
      <c r="A34" s="31"/>
      <c r="B34" s="31"/>
      <c r="C34" s="31"/>
    </row>
    <row r="35" spans="1:3">
      <c r="A35" s="38" t="s">
        <v>101</v>
      </c>
      <c r="B35" s="38"/>
      <c r="C35" s="38"/>
    </row>
    <row r="36" s="27" customFormat="1"/>
    <row r="37" s="27" customFormat="1" spans="1:1">
      <c r="A37" s="28" t="s">
        <v>90</v>
      </c>
    </row>
    <row r="38" s="27" customFormat="1" spans="1:1">
      <c r="A38" s="28" t="s">
        <v>91</v>
      </c>
    </row>
    <row r="39" s="27" customFormat="1"/>
    <row r="40" s="27" customFormat="1"/>
    <row r="41" s="27" customFormat="1"/>
    <row r="42" s="27" customFormat="1"/>
    <row r="43" s="27" customFormat="1"/>
    <row r="44" s="27" customFormat="1"/>
    <row r="45" s="27" customFormat="1"/>
    <row r="46" s="27" customFormat="1"/>
    <row r="47" s="27" customFormat="1"/>
    <row r="48" s="27" customFormat="1"/>
    <row r="49" s="27" customFormat="1"/>
    <row r="50" s="27" customFormat="1"/>
    <row r="51" s="27" customFormat="1"/>
    <row r="52" s="27" customFormat="1"/>
    <row r="53" s="27" customFormat="1"/>
    <row r="54" s="27" customFormat="1"/>
    <row r="55" s="27" customFormat="1"/>
    <row r="56" s="27" customFormat="1"/>
    <row r="57" s="27" customFormat="1"/>
    <row r="58" s="27" customFormat="1"/>
    <row r="59" s="27" customFormat="1"/>
    <row r="60" s="27" customFormat="1"/>
    <row r="61" s="27" customFormat="1"/>
    <row r="62" s="27" customFormat="1"/>
    <row r="63" s="27" customFormat="1"/>
    <row r="64" s="27" customFormat="1"/>
    <row r="65" s="27" customFormat="1"/>
    <row r="66" s="27" customFormat="1"/>
    <row r="67" s="27" customFormat="1"/>
    <row r="68" s="27" customFormat="1"/>
    <row r="69" s="27" customFormat="1"/>
    <row r="70" s="27" customFormat="1"/>
    <row r="71" s="27" customFormat="1"/>
    <row r="72" s="27" customFormat="1"/>
    <row r="73" s="27" customFormat="1"/>
    <row r="74" s="27" customFormat="1"/>
    <row r="75" s="27" customFormat="1"/>
    <row r="76" s="27" customFormat="1"/>
    <row r="77" s="27" customFormat="1"/>
    <row r="78" s="27" customFormat="1"/>
    <row r="79" s="27" customFormat="1"/>
    <row r="80" s="27" customFormat="1"/>
    <row r="81" s="27" customFormat="1"/>
    <row r="82" s="27" customFormat="1"/>
    <row r="83" s="27" customFormat="1"/>
    <row r="84" s="27" customFormat="1"/>
    <row r="85" s="27" customFormat="1"/>
    <row r="86" s="27" customFormat="1"/>
    <row r="87" s="27" customFormat="1"/>
    <row r="88" s="27" customFormat="1"/>
    <row r="89" s="27" customFormat="1"/>
    <row r="90" s="27" customFormat="1"/>
    <row r="91" s="27" customFormat="1"/>
    <row r="92" s="27" customFormat="1"/>
    <row r="93" s="27" customFormat="1"/>
    <row r="94" s="27" customFormat="1"/>
    <row r="95" s="27" customFormat="1"/>
    <row r="96" s="27" customFormat="1"/>
    <row r="97" s="27" customFormat="1"/>
    <row r="98" s="27" customFormat="1"/>
    <row r="99" s="27" customFormat="1"/>
    <row r="100" s="27" customFormat="1"/>
    <row r="101" s="27" customFormat="1"/>
    <row r="102" s="27" customFormat="1"/>
    <row r="103" s="27" customFormat="1"/>
    <row r="104" s="27" customFormat="1"/>
    <row r="105" s="27" customFormat="1"/>
    <row r="106" s="27" customFormat="1"/>
    <row r="107" s="27" customFormat="1"/>
    <row r="108" s="27" customFormat="1"/>
    <row r="109" s="27" customFormat="1"/>
    <row r="110" s="27" customFormat="1"/>
    <row r="111" s="27" customFormat="1"/>
    <row r="112" s="27" customFormat="1"/>
    <row r="113" s="27" customFormat="1"/>
    <row r="114" s="27" customFormat="1"/>
    <row r="115" s="27" customFormat="1"/>
    <row r="116" s="27" customFormat="1"/>
    <row r="117" s="27" customFormat="1"/>
    <row r="118" s="27" customFormat="1"/>
    <row r="119" s="27" customFormat="1"/>
    <row r="120" s="27" customFormat="1"/>
    <row r="121" s="27" customFormat="1"/>
    <row r="122" s="27" customFormat="1"/>
    <row r="123" s="27" customFormat="1"/>
    <row r="124" s="27" customFormat="1"/>
    <row r="125" s="27" customFormat="1"/>
    <row r="126" s="27" customFormat="1"/>
    <row r="127" s="27" customFormat="1"/>
    <row r="128" s="27" customFormat="1"/>
    <row r="129" s="27" customFormat="1"/>
    <row r="130" s="27" customFormat="1"/>
    <row r="131" s="27" customFormat="1"/>
    <row r="132" s="27" customFormat="1"/>
    <row r="133" s="27" customFormat="1"/>
    <row r="134" s="27" customFormat="1"/>
    <row r="135" s="27" customFormat="1"/>
    <row r="136" s="27" customFormat="1"/>
    <row r="137" s="27" customFormat="1"/>
    <row r="138" s="27" customFormat="1"/>
    <row r="139" s="27" customFormat="1"/>
    <row r="140" s="27" customFormat="1"/>
    <row r="141" s="27" customFormat="1"/>
    <row r="142" s="27" customFormat="1"/>
    <row r="143" s="27" customFormat="1"/>
    <row r="144" s="27" customFormat="1"/>
    <row r="145" s="27" customFormat="1"/>
    <row r="146" s="27" customFormat="1"/>
    <row r="147" s="27" customFormat="1"/>
    <row r="148" s="27" customFormat="1"/>
    <row r="149" s="27" customFormat="1"/>
    <row r="150" s="27" customFormat="1"/>
    <row r="151" s="27" customFormat="1"/>
    <row r="152" s="27" customFormat="1"/>
    <row r="153" s="27" customFormat="1"/>
    <row r="154" s="27" customFormat="1"/>
    <row r="155" s="27" customFormat="1"/>
    <row r="156" s="27" customFormat="1"/>
    <row r="157" s="27" customFormat="1"/>
    <row r="158" s="27" customFormat="1"/>
    <row r="159" s="27" customFormat="1"/>
    <row r="160" s="27" customFormat="1"/>
    <row r="161" s="27" customFormat="1"/>
    <row r="162" s="27" customFormat="1"/>
    <row r="163" s="27" customFormat="1"/>
    <row r="164" s="27" customFormat="1"/>
    <row r="165" s="27" customFormat="1"/>
    <row r="166" s="27" customFormat="1"/>
    <row r="167" s="27" customFormat="1"/>
    <row r="168" s="27" customFormat="1"/>
    <row r="169" s="27" customFormat="1"/>
    <row r="170" s="27" customFormat="1"/>
    <row r="171" s="27" customFormat="1"/>
    <row r="172" s="27" customFormat="1"/>
    <row r="173" s="27" customFormat="1"/>
    <row r="174" s="27" customFormat="1"/>
    <row r="175" s="27" customFormat="1"/>
    <row r="176" s="27" customFormat="1"/>
    <row r="177" s="27" customFormat="1"/>
    <row r="178" s="27" customFormat="1"/>
    <row r="179" s="27" customFormat="1"/>
    <row r="180" s="27" customFormat="1"/>
    <row r="181" s="27" customFormat="1"/>
    <row r="182" s="27" customFormat="1"/>
    <row r="183" s="27" customFormat="1"/>
    <row r="184" s="27" customFormat="1"/>
    <row r="185" s="27" customFormat="1"/>
    <row r="186" s="27" customFormat="1"/>
    <row r="187" s="27" customFormat="1"/>
    <row r="188" s="27" customFormat="1"/>
    <row r="189" s="27" customFormat="1"/>
    <row r="190" s="27" customFormat="1"/>
    <row r="191" s="27" customFormat="1"/>
    <row r="192" s="27" customFormat="1"/>
    <row r="193" s="27" customFormat="1"/>
    <row r="194" s="27" customFormat="1"/>
    <row r="195" s="27" customFormat="1"/>
    <row r="196" s="27" customFormat="1"/>
    <row r="197" s="27" customFormat="1"/>
    <row r="198" s="27" customFormat="1"/>
    <row r="199" s="27" customFormat="1"/>
    <row r="200" s="27" customFormat="1"/>
    <row r="201" s="27" customFormat="1"/>
    <row r="202" s="27" customFormat="1"/>
    <row r="203" s="27" customFormat="1"/>
    <row r="204" s="27" customFormat="1"/>
    <row r="205" s="27" customFormat="1"/>
    <row r="206" s="27" customFormat="1"/>
    <row r="207" s="27" customFormat="1"/>
    <row r="208" s="27" customFormat="1"/>
    <row r="209" s="27" customFormat="1"/>
    <row r="210" s="27" customFormat="1"/>
    <row r="211" s="27" customFormat="1"/>
    <row r="212" s="27" customFormat="1"/>
    <row r="213" s="27" customFormat="1"/>
    <row r="214" s="27" customFormat="1"/>
    <row r="215" s="27" customFormat="1"/>
    <row r="216" s="27" customFormat="1"/>
    <row r="217" s="27" customFormat="1"/>
    <row r="218" s="27" customFormat="1"/>
    <row r="219" s="27" customFormat="1"/>
    <row r="220" s="27" customFormat="1"/>
    <row r="221" s="27" customFormat="1"/>
    <row r="222" s="27" customFormat="1"/>
    <row r="223" s="27" customFormat="1"/>
    <row r="224" s="27" customFormat="1"/>
    <row r="225" s="27" customFormat="1"/>
    <row r="226" s="27" customFormat="1"/>
    <row r="227" s="27" customFormat="1"/>
    <row r="228" s="27" customFormat="1"/>
    <row r="229" s="27" customFormat="1"/>
    <row r="230" s="27" customFormat="1"/>
    <row r="231" s="27" customFormat="1"/>
    <row r="232" s="27" customFormat="1"/>
    <row r="233" s="27" customFormat="1"/>
    <row r="234" s="27" customFormat="1"/>
    <row r="235" s="27" customFormat="1"/>
    <row r="236" s="27" customFormat="1"/>
    <row r="237" s="27" customFormat="1"/>
    <row r="238" s="27" customFormat="1"/>
    <row r="239" spans="1:3">
      <c r="A239" s="39"/>
      <c r="B239" s="39"/>
      <c r="C239" s="39"/>
    </row>
    <row r="240" spans="1:3">
      <c r="A240" s="31"/>
      <c r="B240" s="31"/>
      <c r="C240" s="31"/>
    </row>
    <row r="241" spans="1:3">
      <c r="A241" s="31"/>
      <c r="B241" s="31"/>
      <c r="C241" s="31"/>
    </row>
    <row r="242" spans="1:3">
      <c r="A242" s="31"/>
      <c r="B242" s="31"/>
      <c r="C242" s="31"/>
    </row>
    <row r="243" spans="1:3">
      <c r="A243" s="31"/>
      <c r="B243" s="31"/>
      <c r="C243" s="31"/>
    </row>
    <row r="244" spans="1:3">
      <c r="A244" s="31"/>
      <c r="B244" s="31"/>
      <c r="C244" s="31"/>
    </row>
    <row r="245" spans="1:3">
      <c r="A245" s="31"/>
      <c r="B245" s="31"/>
      <c r="C245" s="31"/>
    </row>
    <row r="246" spans="1:3">
      <c r="A246" s="31"/>
      <c r="B246" s="31"/>
      <c r="C246" s="31"/>
    </row>
    <row r="247" spans="1:3">
      <c r="A247" s="31"/>
      <c r="B247" s="31"/>
      <c r="C247" s="31"/>
    </row>
    <row r="248" spans="1:3">
      <c r="A248" s="31"/>
      <c r="B248" s="31"/>
      <c r="C248" s="31"/>
    </row>
    <row r="249" spans="1:3">
      <c r="A249" s="31"/>
      <c r="B249" s="31"/>
      <c r="C249" s="31"/>
    </row>
    <row r="250" spans="1:3">
      <c r="A250" s="31"/>
      <c r="B250" s="31"/>
      <c r="C250" s="31"/>
    </row>
    <row r="251" spans="1:3">
      <c r="A251" s="31"/>
      <c r="B251" s="31"/>
      <c r="C251" s="31"/>
    </row>
    <row r="252" spans="1:3">
      <c r="A252" s="31"/>
      <c r="B252" s="31"/>
      <c r="C252" s="31"/>
    </row>
    <row r="253" spans="1:3">
      <c r="A253" s="31"/>
      <c r="B253" s="31"/>
      <c r="C253" s="31"/>
    </row>
    <row r="254" spans="1:3">
      <c r="A254" s="31"/>
      <c r="B254" s="31"/>
      <c r="C254" s="31"/>
    </row>
    <row r="255" spans="1:3">
      <c r="A255" s="31"/>
      <c r="B255" s="31"/>
      <c r="C255" s="31"/>
    </row>
    <row r="256" spans="1:3">
      <c r="A256" s="31"/>
      <c r="B256" s="31"/>
      <c r="C256" s="31"/>
    </row>
    <row r="257" spans="1:3">
      <c r="A257" s="31"/>
      <c r="B257" s="31"/>
      <c r="C257" s="31"/>
    </row>
    <row r="258" spans="1:3">
      <c r="A258" s="31"/>
      <c r="B258" s="31"/>
      <c r="C258" s="31"/>
    </row>
    <row r="259" spans="1:3">
      <c r="A259" s="31"/>
      <c r="B259" s="31"/>
      <c r="C259" s="31"/>
    </row>
    <row r="260" spans="1:3">
      <c r="A260" s="31"/>
      <c r="B260" s="31"/>
      <c r="C260" s="31"/>
    </row>
    <row r="261" spans="1:3">
      <c r="A261" s="31"/>
      <c r="B261" s="31"/>
      <c r="C261" s="31"/>
    </row>
    <row r="262" spans="1:3">
      <c r="A262" s="31"/>
      <c r="B262" s="31"/>
      <c r="C262" s="31"/>
    </row>
    <row r="263" spans="1:3">
      <c r="A263" s="31"/>
      <c r="B263" s="31"/>
      <c r="C263" s="31"/>
    </row>
    <row r="264" spans="1:3">
      <c r="A264" s="31"/>
      <c r="B264" s="31"/>
      <c r="C264" s="31"/>
    </row>
    <row r="265" spans="1:3">
      <c r="A265" s="31"/>
      <c r="B265" s="31"/>
      <c r="C265" s="31"/>
    </row>
    <row r="266" spans="1:3">
      <c r="A266" s="31"/>
      <c r="B266" s="31"/>
      <c r="C266" s="31"/>
    </row>
    <row r="267" spans="1:3">
      <c r="A267" s="31"/>
      <c r="B267" s="31"/>
      <c r="C267" s="31"/>
    </row>
    <row r="268" spans="1:3">
      <c r="A268" s="31"/>
      <c r="B268" s="31"/>
      <c r="C268" s="31"/>
    </row>
    <row r="269" spans="1:3">
      <c r="A269" s="31"/>
      <c r="B269" s="31"/>
      <c r="C269" s="31"/>
    </row>
    <row r="270" spans="1:3">
      <c r="A270" s="31"/>
      <c r="B270" s="31"/>
      <c r="C270" s="31"/>
    </row>
    <row r="271" spans="1:3">
      <c r="A271" s="31"/>
      <c r="B271" s="31"/>
      <c r="C271" s="31"/>
    </row>
    <row r="272" spans="1:3">
      <c r="A272" s="31"/>
      <c r="B272" s="31"/>
      <c r="C272" s="31"/>
    </row>
    <row r="273" spans="1:3">
      <c r="A273" s="31"/>
      <c r="B273" s="31"/>
      <c r="C273" s="31"/>
    </row>
    <row r="274" spans="1:3">
      <c r="A274" s="31"/>
      <c r="B274" s="31"/>
      <c r="C274" s="31"/>
    </row>
    <row r="275" spans="1:3">
      <c r="A275" s="31"/>
      <c r="B275" s="31"/>
      <c r="C275" s="31"/>
    </row>
    <row r="276" spans="1:3">
      <c r="A276" s="31"/>
      <c r="B276" s="31"/>
      <c r="C276" s="31"/>
    </row>
    <row r="277" spans="1:3">
      <c r="A277" s="31"/>
      <c r="B277" s="31"/>
      <c r="C277" s="31"/>
    </row>
    <row r="278" spans="1:3">
      <c r="A278" s="31"/>
      <c r="B278" s="31"/>
      <c r="C278" s="31"/>
    </row>
    <row r="279" spans="1:3">
      <c r="A279" s="31"/>
      <c r="B279" s="31"/>
      <c r="C279" s="31"/>
    </row>
    <row r="280" spans="1:3">
      <c r="A280" s="31"/>
      <c r="B280" s="31"/>
      <c r="C280" s="31"/>
    </row>
    <row r="281" spans="1:3">
      <c r="A281" s="31"/>
      <c r="B281" s="31"/>
      <c r="C281" s="31"/>
    </row>
    <row r="282" spans="1:3">
      <c r="A282" s="31"/>
      <c r="B282" s="31"/>
      <c r="C282" s="31"/>
    </row>
    <row r="283" spans="1:3">
      <c r="A283" s="31"/>
      <c r="B283" s="31"/>
      <c r="C283" s="31"/>
    </row>
    <row r="284" spans="1:3">
      <c r="A284" s="31"/>
      <c r="B284" s="31"/>
      <c r="C284" s="31"/>
    </row>
    <row r="285" spans="1:3">
      <c r="A285" s="31"/>
      <c r="B285" s="31"/>
      <c r="C285" s="31"/>
    </row>
    <row r="286" spans="1:3">
      <c r="A286" s="31"/>
      <c r="B286" s="31"/>
      <c r="C286" s="31"/>
    </row>
    <row r="287" spans="1:3">
      <c r="A287" s="31"/>
      <c r="B287" s="31"/>
      <c r="C287" s="31"/>
    </row>
    <row r="288" spans="1:3">
      <c r="A288" s="31"/>
      <c r="B288" s="31"/>
      <c r="C288" s="31"/>
    </row>
    <row r="289" spans="1:3">
      <c r="A289" s="31"/>
      <c r="B289" s="31"/>
      <c r="C289" s="31"/>
    </row>
    <row r="290" spans="1:3">
      <c r="A290" s="31"/>
      <c r="B290" s="31"/>
      <c r="C290" s="31"/>
    </row>
    <row r="291" spans="1:3">
      <c r="A291" s="31"/>
      <c r="B291" s="31"/>
      <c r="C291" s="31"/>
    </row>
    <row r="292" spans="1:3">
      <c r="A292" s="31"/>
      <c r="B292" s="31"/>
      <c r="C292" s="31"/>
    </row>
    <row r="293" spans="1:3">
      <c r="A293" s="31"/>
      <c r="B293" s="31"/>
      <c r="C293" s="31"/>
    </row>
    <row r="294" spans="1:3">
      <c r="A294" s="31"/>
      <c r="B294" s="31"/>
      <c r="C294" s="31"/>
    </row>
    <row r="295" spans="1:3">
      <c r="A295" s="31"/>
      <c r="B295" s="31"/>
      <c r="C295" s="31"/>
    </row>
    <row r="296" spans="1:3">
      <c r="A296" s="31"/>
      <c r="B296" s="31"/>
      <c r="C296" s="31"/>
    </row>
    <row r="297" spans="1:3">
      <c r="A297" s="31"/>
      <c r="B297" s="31"/>
      <c r="C297" s="31"/>
    </row>
    <row r="298" spans="1:3">
      <c r="A298" s="31"/>
      <c r="B298" s="31"/>
      <c r="C298" s="31"/>
    </row>
    <row r="299" spans="1:3">
      <c r="A299" s="31"/>
      <c r="B299" s="31"/>
      <c r="C299" s="31"/>
    </row>
    <row r="300" spans="1:3">
      <c r="A300" s="31"/>
      <c r="B300" s="31"/>
      <c r="C300" s="31"/>
    </row>
    <row r="301" spans="1:3">
      <c r="A301" s="31"/>
      <c r="B301" s="31"/>
      <c r="C301" s="31"/>
    </row>
    <row r="302" spans="1:3">
      <c r="A302" s="31"/>
      <c r="B302" s="31"/>
      <c r="C302" s="31"/>
    </row>
    <row r="303" spans="1:3">
      <c r="A303" s="31"/>
      <c r="B303" s="31"/>
      <c r="C303" s="31"/>
    </row>
    <row r="304" spans="1:3">
      <c r="A304" s="31"/>
      <c r="B304" s="31"/>
      <c r="C304" s="31"/>
    </row>
    <row r="305" spans="1:3">
      <c r="A305" s="31"/>
      <c r="B305" s="31"/>
      <c r="C305" s="31"/>
    </row>
    <row r="306" spans="1:3">
      <c r="A306" s="31"/>
      <c r="B306" s="31"/>
      <c r="C306" s="31"/>
    </row>
    <row r="307" spans="1:3">
      <c r="A307" s="31"/>
      <c r="B307" s="31"/>
      <c r="C307" s="31"/>
    </row>
    <row r="308" spans="1:3">
      <c r="A308" s="31"/>
      <c r="B308" s="31"/>
      <c r="C308" s="31"/>
    </row>
    <row r="309" spans="1:3">
      <c r="A309" s="31"/>
      <c r="B309" s="31"/>
      <c r="C309" s="31"/>
    </row>
    <row r="310" spans="1:3">
      <c r="A310" s="31"/>
      <c r="B310" s="31"/>
      <c r="C310" s="31"/>
    </row>
    <row r="311" spans="1:3">
      <c r="A311" s="31"/>
      <c r="B311" s="31"/>
      <c r="C311" s="31"/>
    </row>
    <row r="312" spans="1:3">
      <c r="A312" s="31"/>
      <c r="B312" s="31"/>
      <c r="C312" s="31"/>
    </row>
    <row r="313" spans="1:3">
      <c r="A313" s="31"/>
      <c r="B313" s="31"/>
      <c r="C313" s="31"/>
    </row>
    <row r="314" spans="1:3">
      <c r="A314" s="31"/>
      <c r="B314" s="31"/>
      <c r="C314" s="31"/>
    </row>
    <row r="315" spans="1:3">
      <c r="A315" s="31"/>
      <c r="B315" s="31"/>
      <c r="C315" s="31"/>
    </row>
    <row r="316" spans="1:3">
      <c r="A316" s="31"/>
      <c r="B316" s="31"/>
      <c r="C316" s="31"/>
    </row>
    <row r="317" spans="1:3">
      <c r="A317" s="31"/>
      <c r="B317" s="31"/>
      <c r="C317" s="31"/>
    </row>
    <row r="318" spans="1:3">
      <c r="A318" s="31"/>
      <c r="B318" s="31"/>
      <c r="C318" s="31"/>
    </row>
    <row r="319" spans="1:3">
      <c r="A319" s="31"/>
      <c r="B319" s="31"/>
      <c r="C319" s="31"/>
    </row>
    <row r="320" spans="1:3">
      <c r="A320" s="31"/>
      <c r="B320" s="31"/>
      <c r="C320" s="31"/>
    </row>
    <row r="321" spans="1:3">
      <c r="A321" s="31"/>
      <c r="B321" s="31"/>
      <c r="C321" s="31"/>
    </row>
    <row r="322" spans="1:3">
      <c r="A322" s="31"/>
      <c r="B322" s="31"/>
      <c r="C322" s="31"/>
    </row>
    <row r="323" spans="1:3">
      <c r="A323" s="31"/>
      <c r="B323" s="31"/>
      <c r="C323" s="31"/>
    </row>
    <row r="324" spans="1:3">
      <c r="A324" s="31"/>
      <c r="B324" s="31"/>
      <c r="C324" s="31"/>
    </row>
    <row r="325" spans="1:3">
      <c r="A325" s="31"/>
      <c r="B325" s="31"/>
      <c r="C325" s="31"/>
    </row>
    <row r="326" spans="1:3">
      <c r="A326" s="31"/>
      <c r="B326" s="31"/>
      <c r="C326" s="31"/>
    </row>
    <row r="327" spans="1:3">
      <c r="A327" s="31"/>
      <c r="B327" s="31"/>
      <c r="C327" s="31"/>
    </row>
    <row r="328" spans="1:3">
      <c r="A328" s="31"/>
      <c r="B328" s="31"/>
      <c r="C328" s="31"/>
    </row>
    <row r="329" spans="1:3">
      <c r="A329" s="31"/>
      <c r="B329" s="31"/>
      <c r="C329" s="31"/>
    </row>
    <row r="330" spans="1:3">
      <c r="A330" s="31"/>
      <c r="B330" s="31"/>
      <c r="C330" s="31"/>
    </row>
    <row r="331" spans="1:3">
      <c r="A331" s="31"/>
      <c r="B331" s="31"/>
      <c r="C331" s="31"/>
    </row>
    <row r="332" spans="1:3">
      <c r="A332" s="31"/>
      <c r="B332" s="31"/>
      <c r="C332" s="31"/>
    </row>
    <row r="333" spans="1:3">
      <c r="A333" s="31"/>
      <c r="B333" s="31"/>
      <c r="C333" s="31"/>
    </row>
    <row r="334" spans="1:3">
      <c r="A334" s="31"/>
      <c r="B334" s="31"/>
      <c r="C334" s="31"/>
    </row>
    <row r="335" spans="1:3">
      <c r="A335" s="31"/>
      <c r="B335" s="31"/>
      <c r="C335" s="31"/>
    </row>
    <row r="336" spans="1:3">
      <c r="A336" s="31"/>
      <c r="B336" s="31"/>
      <c r="C336" s="31"/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39"/>
  <sheetViews>
    <sheetView zoomScale="69" zoomScaleNormal="69" topLeftCell="A20" workbookViewId="0">
      <selection activeCell="E38" sqref="E38"/>
    </sheetView>
  </sheetViews>
  <sheetFormatPr defaultColWidth="8.8" defaultRowHeight="18.75" outlineLevelCol="5"/>
  <cols>
    <col min="1" max="1" width="37" customWidth="1"/>
    <col min="2" max="6" width="18.3" customWidth="1"/>
  </cols>
  <sheetData>
    <row r="3" spans="1:6">
      <c r="A3" s="1"/>
      <c r="B3" s="2" t="s">
        <v>102</v>
      </c>
      <c r="C3" s="2" t="s">
        <v>103</v>
      </c>
      <c r="D3" s="2" t="s">
        <v>104</v>
      </c>
      <c r="E3" s="2" t="s">
        <v>105</v>
      </c>
      <c r="F3" s="2" t="s">
        <v>106</v>
      </c>
    </row>
    <row r="4" spans="1:6">
      <c r="A4" s="1" t="s">
        <v>6</v>
      </c>
      <c r="B4" s="2" t="s">
        <v>7</v>
      </c>
      <c r="C4" s="2" t="s">
        <v>7</v>
      </c>
      <c r="D4" s="2" t="s">
        <v>7</v>
      </c>
      <c r="E4" s="2" t="s">
        <v>7</v>
      </c>
      <c r="F4" s="2" t="s">
        <v>7</v>
      </c>
    </row>
    <row r="5" spans="1:6">
      <c r="A5" s="3" t="s">
        <v>10</v>
      </c>
      <c r="B5" s="4">
        <v>402686253.99</v>
      </c>
      <c r="C5" s="4">
        <v>373329101.48</v>
      </c>
      <c r="D5" s="5">
        <v>636993573.59</v>
      </c>
      <c r="E5" s="5">
        <v>406561476.88</v>
      </c>
      <c r="F5" s="5">
        <f t="shared" ref="F5:F35" si="0">SUM(B5:E5)</f>
        <v>1819570405.94</v>
      </c>
    </row>
    <row r="6" spans="1:6">
      <c r="A6" s="3" t="s">
        <v>11</v>
      </c>
      <c r="B6" s="4">
        <v>299718891.58</v>
      </c>
      <c r="C6" s="4">
        <v>157945350.76</v>
      </c>
      <c r="D6" s="5">
        <v>211728163.91</v>
      </c>
      <c r="E6" s="5">
        <v>245189430.09</v>
      </c>
      <c r="F6" s="5">
        <f t="shared" si="0"/>
        <v>914581836.34</v>
      </c>
    </row>
    <row r="7" spans="1:6">
      <c r="A7" s="3" t="s">
        <v>12</v>
      </c>
      <c r="B7" s="4">
        <v>7218047402.06</v>
      </c>
      <c r="C7" s="4">
        <v>4909947885.93</v>
      </c>
      <c r="D7" s="5">
        <v>6305573725.81</v>
      </c>
      <c r="E7" s="5">
        <v>4629846247.53999</v>
      </c>
      <c r="F7" s="5">
        <f t="shared" si="0"/>
        <v>23063415261.34</v>
      </c>
    </row>
    <row r="8" spans="1:6">
      <c r="A8" s="3" t="s">
        <v>13</v>
      </c>
      <c r="B8" s="4">
        <v>7864607682.42</v>
      </c>
      <c r="C8" s="4">
        <v>7785013393.25</v>
      </c>
      <c r="D8" s="5">
        <v>6565898865.25</v>
      </c>
      <c r="E8" s="5">
        <v>7766125668.13</v>
      </c>
      <c r="F8" s="5">
        <f t="shared" si="0"/>
        <v>29981645609.05</v>
      </c>
    </row>
    <row r="9" spans="1:6">
      <c r="A9" s="3" t="s">
        <v>14</v>
      </c>
      <c r="B9" s="4">
        <v>2526605157.33</v>
      </c>
      <c r="C9" s="4">
        <v>2310704401.64</v>
      </c>
      <c r="D9" s="5">
        <v>1829957551.4</v>
      </c>
      <c r="E9" s="5">
        <v>1486469995.62</v>
      </c>
      <c r="F9" s="5">
        <f t="shared" si="0"/>
        <v>8153737105.99</v>
      </c>
    </row>
    <row r="10" spans="1:6">
      <c r="A10" s="3" t="s">
        <v>15</v>
      </c>
      <c r="B10" s="4">
        <v>244169431.05</v>
      </c>
      <c r="C10" s="4">
        <v>171845920.99</v>
      </c>
      <c r="D10" s="5">
        <v>250118721.04</v>
      </c>
      <c r="E10" s="5">
        <v>291064312.55</v>
      </c>
      <c r="F10" s="5">
        <f t="shared" si="0"/>
        <v>957198385.63</v>
      </c>
    </row>
    <row r="11" spans="1:6">
      <c r="A11" s="3" t="s">
        <v>16</v>
      </c>
      <c r="B11" s="4">
        <v>9625752498.54</v>
      </c>
      <c r="C11" s="4">
        <v>10087885825.95</v>
      </c>
      <c r="D11" s="5">
        <v>9120127723.76</v>
      </c>
      <c r="E11" s="5">
        <v>10942942764.81</v>
      </c>
      <c r="F11" s="5">
        <f t="shared" si="0"/>
        <v>39776708813.06</v>
      </c>
    </row>
    <row r="12" spans="1:6">
      <c r="A12" s="3" t="s">
        <v>17</v>
      </c>
      <c r="B12" s="4">
        <v>1033961232.28</v>
      </c>
      <c r="C12" s="4">
        <v>1296579854.97</v>
      </c>
      <c r="D12" s="5">
        <v>1050592645.34</v>
      </c>
      <c r="E12" s="5">
        <v>974543962.54</v>
      </c>
      <c r="F12" s="5">
        <f t="shared" si="0"/>
        <v>4355677695.13</v>
      </c>
    </row>
    <row r="13" spans="1:6">
      <c r="A13" s="3" t="s">
        <v>18</v>
      </c>
      <c r="B13" s="4">
        <v>13616570341.99</v>
      </c>
      <c r="C13" s="4">
        <v>11399574569.46</v>
      </c>
      <c r="D13" s="5">
        <v>9205196702.77003</v>
      </c>
      <c r="E13" s="5">
        <v>8085940731.97004</v>
      </c>
      <c r="F13" s="5">
        <f t="shared" si="0"/>
        <v>42307282346.1901</v>
      </c>
    </row>
    <row r="14" spans="1:6">
      <c r="A14" s="3" t="s">
        <v>19</v>
      </c>
      <c r="B14" s="4">
        <v>852252008.93</v>
      </c>
      <c r="C14" s="4">
        <v>856717930.92</v>
      </c>
      <c r="D14" s="5">
        <v>729622638.76</v>
      </c>
      <c r="E14" s="5">
        <v>861408339.12</v>
      </c>
      <c r="F14" s="5">
        <f t="shared" si="0"/>
        <v>3300000917.73</v>
      </c>
    </row>
    <row r="15" spans="1:6">
      <c r="A15" s="3" t="s">
        <v>20</v>
      </c>
      <c r="B15" s="4">
        <v>1043624522.49</v>
      </c>
      <c r="C15" s="4">
        <v>893180041.23</v>
      </c>
      <c r="D15" s="5">
        <v>922163462.620001</v>
      </c>
      <c r="E15" s="5">
        <v>1050537616.31</v>
      </c>
      <c r="F15" s="5">
        <f t="shared" si="0"/>
        <v>3909505642.65</v>
      </c>
    </row>
    <row r="16" spans="1:6">
      <c r="A16" s="3" t="s">
        <v>21</v>
      </c>
      <c r="B16" s="4">
        <v>1113085082.46</v>
      </c>
      <c r="C16" s="4">
        <v>727907005.83</v>
      </c>
      <c r="D16" s="5">
        <v>140557962.2</v>
      </c>
      <c r="E16" s="5">
        <v>222862847.46</v>
      </c>
      <c r="F16" s="5">
        <f t="shared" si="0"/>
        <v>2204412897.95</v>
      </c>
    </row>
    <row r="17" spans="1:6">
      <c r="A17" s="3" t="s">
        <v>22</v>
      </c>
      <c r="B17" s="4">
        <v>67141750.9</v>
      </c>
      <c r="C17" s="4">
        <v>31016950.73</v>
      </c>
      <c r="D17" s="5">
        <v>23877588.77</v>
      </c>
      <c r="E17" s="5">
        <v>25403851.9</v>
      </c>
      <c r="F17" s="5">
        <f t="shared" si="0"/>
        <v>147440142.3</v>
      </c>
    </row>
    <row r="18" spans="1:6">
      <c r="A18" s="3" t="s">
        <v>23</v>
      </c>
      <c r="B18" s="4">
        <v>3019897720.58</v>
      </c>
      <c r="C18" s="4">
        <v>2757803996.97</v>
      </c>
      <c r="D18" s="5">
        <v>2782651274.2</v>
      </c>
      <c r="E18" s="5">
        <v>2204544915.2</v>
      </c>
      <c r="F18" s="5">
        <f t="shared" si="0"/>
        <v>10764897906.95</v>
      </c>
    </row>
    <row r="19" spans="1:6">
      <c r="A19" s="3" t="s">
        <v>24</v>
      </c>
      <c r="B19" s="4">
        <v>464520342.63</v>
      </c>
      <c r="C19" s="4">
        <v>723434213.69</v>
      </c>
      <c r="D19" s="5">
        <v>696193950.09</v>
      </c>
      <c r="E19" s="5">
        <v>779010594.98</v>
      </c>
      <c r="F19" s="5">
        <f t="shared" si="0"/>
        <v>2663159101.39</v>
      </c>
    </row>
    <row r="20" spans="1:6">
      <c r="A20" s="3" t="s">
        <v>25</v>
      </c>
      <c r="B20" s="4">
        <v>1484270520.12</v>
      </c>
      <c r="C20" s="4">
        <v>1402752331</v>
      </c>
      <c r="D20" s="5">
        <v>1204198836.29</v>
      </c>
      <c r="E20" s="5">
        <v>1330462085.07</v>
      </c>
      <c r="F20" s="5">
        <f t="shared" si="0"/>
        <v>5421683772.48</v>
      </c>
    </row>
    <row r="21" spans="1:6">
      <c r="A21" s="3" t="s">
        <v>26</v>
      </c>
      <c r="B21" s="4">
        <v>11434790253.94</v>
      </c>
      <c r="C21" s="4">
        <v>14009559418.19</v>
      </c>
      <c r="D21" s="5">
        <v>11085709374.08</v>
      </c>
      <c r="E21" s="5">
        <v>11157432428.63</v>
      </c>
      <c r="F21" s="5">
        <f t="shared" si="0"/>
        <v>47687491474.84</v>
      </c>
    </row>
    <row r="22" spans="1:6">
      <c r="A22" s="3" t="s">
        <v>27</v>
      </c>
      <c r="B22" s="4">
        <v>21856833713.32</v>
      </c>
      <c r="C22" s="4">
        <v>25127881668.69</v>
      </c>
      <c r="D22" s="5">
        <v>22426204653.05</v>
      </c>
      <c r="E22" s="5">
        <v>23337911738.38</v>
      </c>
      <c r="F22" s="5">
        <f t="shared" si="0"/>
        <v>92748831773.44</v>
      </c>
    </row>
    <row r="23" spans="1:6">
      <c r="A23" s="3" t="s">
        <v>28</v>
      </c>
      <c r="B23" s="4">
        <v>1026062042.65</v>
      </c>
      <c r="C23" s="4">
        <v>1418966984.58</v>
      </c>
      <c r="D23" s="5">
        <v>3297542145.04</v>
      </c>
      <c r="E23" s="5">
        <v>1356123304.44</v>
      </c>
      <c r="F23" s="5">
        <f t="shared" si="0"/>
        <v>7098694476.71</v>
      </c>
    </row>
    <row r="24" spans="1:6">
      <c r="A24" s="3" t="s">
        <v>29</v>
      </c>
      <c r="B24" s="4">
        <v>308279031.4</v>
      </c>
      <c r="C24" s="4">
        <v>313450951.77</v>
      </c>
      <c r="D24" s="5">
        <v>269626006.01</v>
      </c>
      <c r="E24" s="5">
        <v>242063387.51</v>
      </c>
      <c r="F24" s="5">
        <f t="shared" si="0"/>
        <v>1133419376.69</v>
      </c>
    </row>
    <row r="25" spans="1:6">
      <c r="A25" s="3" t="s">
        <v>30</v>
      </c>
      <c r="B25" s="4">
        <v>121610237.74</v>
      </c>
      <c r="C25" s="4">
        <v>264758314.41</v>
      </c>
      <c r="D25" s="5">
        <v>192644982.08</v>
      </c>
      <c r="E25" s="5">
        <v>178476309.61</v>
      </c>
      <c r="F25" s="5">
        <f t="shared" si="0"/>
        <v>757489843.84</v>
      </c>
    </row>
    <row r="26" spans="1:6">
      <c r="A26" s="3" t="s">
        <v>31</v>
      </c>
      <c r="B26" s="4">
        <v>19378271074.64</v>
      </c>
      <c r="C26" s="4">
        <v>19937167037.11</v>
      </c>
      <c r="D26" s="5">
        <v>19574736606.8499</v>
      </c>
      <c r="E26" s="5">
        <v>15674588638.18</v>
      </c>
      <c r="F26" s="5">
        <f t="shared" si="0"/>
        <v>74564763356.7799</v>
      </c>
    </row>
    <row r="27" spans="1:6">
      <c r="A27" s="3" t="s">
        <v>32</v>
      </c>
      <c r="B27" s="4">
        <v>514148211.15</v>
      </c>
      <c r="C27" s="4">
        <v>412600370.96</v>
      </c>
      <c r="D27" s="5">
        <v>691089033.69</v>
      </c>
      <c r="E27" s="5">
        <v>693047242.4</v>
      </c>
      <c r="F27" s="5">
        <f t="shared" si="0"/>
        <v>2310884858.2</v>
      </c>
    </row>
    <row r="28" spans="1:6">
      <c r="A28" s="3" t="s">
        <v>33</v>
      </c>
      <c r="B28" s="4">
        <v>314814600.68</v>
      </c>
      <c r="C28" s="4">
        <v>370132436.48</v>
      </c>
      <c r="D28" s="5">
        <v>369664317.18</v>
      </c>
      <c r="E28" s="5">
        <v>375412411.91</v>
      </c>
      <c r="F28" s="5">
        <f t="shared" si="0"/>
        <v>1430023766.25</v>
      </c>
    </row>
    <row r="29" spans="1:6">
      <c r="A29" s="3" t="s">
        <v>34</v>
      </c>
      <c r="B29" s="4">
        <v>9657703242.83</v>
      </c>
      <c r="C29" s="4">
        <v>8699620797.82997</v>
      </c>
      <c r="D29" s="5">
        <v>8704631311.16998</v>
      </c>
      <c r="E29" s="5">
        <v>7201698777.74001</v>
      </c>
      <c r="F29" s="5">
        <f t="shared" si="0"/>
        <v>34263654129.57</v>
      </c>
    </row>
    <row r="30" spans="1:6">
      <c r="A30" s="3" t="s">
        <v>35</v>
      </c>
      <c r="B30" s="4">
        <v>650938628.34</v>
      </c>
      <c r="C30" s="4">
        <v>649991161.17</v>
      </c>
      <c r="D30" s="5">
        <v>442244608.28</v>
      </c>
      <c r="E30" s="5">
        <v>721130211.66</v>
      </c>
      <c r="F30" s="5">
        <f t="shared" si="0"/>
        <v>2464304609.45</v>
      </c>
    </row>
    <row r="31" spans="1:6">
      <c r="A31" s="3" t="s">
        <v>36</v>
      </c>
      <c r="B31" s="4">
        <v>150301862.72</v>
      </c>
      <c r="C31" s="4">
        <v>235284855.97</v>
      </c>
      <c r="D31" s="5">
        <v>140553872.55</v>
      </c>
      <c r="E31" s="5">
        <v>147556560.92</v>
      </c>
      <c r="F31" s="5">
        <f t="shared" si="0"/>
        <v>673697152.16</v>
      </c>
    </row>
    <row r="32" spans="1:6">
      <c r="A32" s="3" t="s">
        <v>37</v>
      </c>
      <c r="B32" s="4">
        <v>3999917334.28</v>
      </c>
      <c r="C32" s="4">
        <v>3691005370.26</v>
      </c>
      <c r="D32" s="5">
        <v>13646426651.97</v>
      </c>
      <c r="E32" s="5">
        <v>3627503740.5</v>
      </c>
      <c r="F32" s="5">
        <f t="shared" si="0"/>
        <v>24964853097.01</v>
      </c>
    </row>
    <row r="33" spans="1:6">
      <c r="A33" s="6" t="s">
        <v>38</v>
      </c>
      <c r="B33" s="7">
        <v>120290581073.04</v>
      </c>
      <c r="C33" s="7">
        <v>121016058142.22</v>
      </c>
      <c r="D33" s="7">
        <v>122516526947.75</v>
      </c>
      <c r="E33" s="7">
        <v>106015859592.05</v>
      </c>
      <c r="F33" s="7">
        <f t="shared" si="0"/>
        <v>469839025755.06</v>
      </c>
    </row>
    <row r="34" spans="1:6">
      <c r="A34" s="8" t="s">
        <v>39</v>
      </c>
      <c r="B34" s="9">
        <v>31907375220.78</v>
      </c>
      <c r="C34" s="9">
        <v>34383510957.58</v>
      </c>
      <c r="D34" s="9">
        <v>27282349829.79</v>
      </c>
      <c r="E34" s="9">
        <v>26099323021.7</v>
      </c>
      <c r="F34" s="10">
        <f t="shared" si="0"/>
        <v>119672559029.85</v>
      </c>
    </row>
    <row r="35" spans="1:6">
      <c r="A35" s="11" t="s">
        <v>40</v>
      </c>
      <c r="B35" s="12">
        <v>44508936571.6</v>
      </c>
      <c r="C35" s="12">
        <v>35628646365.48</v>
      </c>
      <c r="D35" s="13">
        <v>42730462653.14</v>
      </c>
      <c r="E35" s="13">
        <v>47053065955.84</v>
      </c>
      <c r="F35" s="13">
        <f t="shared" si="0"/>
        <v>169921111546.06</v>
      </c>
    </row>
    <row r="36" spans="1:6">
      <c r="A36" s="14" t="s">
        <v>41</v>
      </c>
      <c r="B36" s="15">
        <f>SUM(B33:B35)</f>
        <v>196706892865.42</v>
      </c>
      <c r="C36" s="15">
        <f>SUM(C33:C35)</f>
        <v>191028215465.28</v>
      </c>
      <c r="D36" s="15">
        <f>SUM(D33:D35)</f>
        <v>192529339430.68</v>
      </c>
      <c r="E36" s="15">
        <f>SUM(E33:E35)</f>
        <v>179168248569.59</v>
      </c>
      <c r="F36" s="16">
        <f>SUM(F33:F35)</f>
        <v>759432696330.97</v>
      </c>
    </row>
    <row r="37" spans="1:3">
      <c r="A37" s="23"/>
      <c r="B37" s="24"/>
      <c r="C37" s="24"/>
    </row>
    <row r="38" spans="2:6">
      <c r="B38" s="19">
        <f>SUM(B34:B35)</f>
        <v>76416311792.38</v>
      </c>
      <c r="C38" s="19">
        <f>SUM(C34:C35)</f>
        <v>70012157323.06</v>
      </c>
      <c r="D38" s="19">
        <f>SUM(D34:D35)</f>
        <v>70012812482.93</v>
      </c>
      <c r="E38" s="19">
        <f>SUM(E34:E35)</f>
        <v>73152388977.54</v>
      </c>
      <c r="F38" s="19">
        <f>SUM(F34:F35)</f>
        <v>289593670575.91</v>
      </c>
    </row>
    <row r="39" spans="2:2">
      <c r="B39" s="7"/>
    </row>
  </sheetData>
  <mergeCells count="1">
    <mergeCell ref="A37:C37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G38"/>
  <sheetViews>
    <sheetView zoomScale="69" zoomScaleNormal="69" topLeftCell="A22" workbookViewId="0">
      <selection activeCell="B42" sqref="B42"/>
    </sheetView>
  </sheetViews>
  <sheetFormatPr defaultColWidth="8.7" defaultRowHeight="18.75" outlineLevelCol="6"/>
  <cols>
    <col min="2" max="2" width="37" customWidth="1"/>
    <col min="3" max="7" width="18.3" customWidth="1"/>
  </cols>
  <sheetData>
    <row r="3" spans="2:7">
      <c r="B3" s="1"/>
      <c r="C3" s="2" t="s">
        <v>107</v>
      </c>
      <c r="D3" s="2" t="s">
        <v>108</v>
      </c>
      <c r="E3" s="2" t="s">
        <v>109</v>
      </c>
      <c r="F3" s="2" t="s">
        <v>110</v>
      </c>
      <c r="G3" s="2" t="s">
        <v>106</v>
      </c>
    </row>
    <row r="4" spans="2:7">
      <c r="B4" s="1" t="s">
        <v>6</v>
      </c>
      <c r="C4" s="2" t="s">
        <v>7</v>
      </c>
      <c r="D4" s="2" t="s">
        <v>7</v>
      </c>
      <c r="E4" s="2" t="s">
        <v>7</v>
      </c>
      <c r="F4" s="2" t="s">
        <v>7</v>
      </c>
      <c r="G4" s="2" t="s">
        <v>7</v>
      </c>
    </row>
    <row r="5" spans="2:7">
      <c r="B5" s="3" t="s">
        <v>10</v>
      </c>
      <c r="C5" s="4">
        <v>575596363.88</v>
      </c>
      <c r="D5" s="4">
        <v>574607597.85</v>
      </c>
      <c r="E5" s="5">
        <v>333568989.3</v>
      </c>
      <c r="F5" s="5">
        <v>268549293.05</v>
      </c>
      <c r="G5" s="5">
        <f t="shared" ref="G5:G35" si="0">SUM(C5:F5)</f>
        <v>1752322244.08</v>
      </c>
    </row>
    <row r="6" spans="2:7">
      <c r="B6" s="3" t="s">
        <v>11</v>
      </c>
      <c r="C6" s="4">
        <v>353739858.96</v>
      </c>
      <c r="D6" s="4">
        <v>263774263.24</v>
      </c>
      <c r="E6" s="5">
        <v>356719948.54</v>
      </c>
      <c r="F6" s="5">
        <v>687057729.84</v>
      </c>
      <c r="G6" s="5">
        <f t="shared" si="0"/>
        <v>1661291800.58</v>
      </c>
    </row>
    <row r="7" spans="2:7">
      <c r="B7" s="3" t="s">
        <v>12</v>
      </c>
      <c r="C7" s="4">
        <v>5046306470.24001</v>
      </c>
      <c r="D7" s="4">
        <v>6229267488.81</v>
      </c>
      <c r="E7" s="5">
        <v>6960378570.96001</v>
      </c>
      <c r="F7" s="5">
        <v>6813474683.2</v>
      </c>
      <c r="G7" s="5">
        <f t="shared" si="0"/>
        <v>25049427213.21</v>
      </c>
    </row>
    <row r="8" spans="2:7">
      <c r="B8" s="3" t="s">
        <v>13</v>
      </c>
      <c r="C8" s="4">
        <v>7099045516.52</v>
      </c>
      <c r="D8" s="4">
        <v>9012579857.2</v>
      </c>
      <c r="E8" s="5">
        <v>6875395155.6</v>
      </c>
      <c r="F8" s="5">
        <v>7256230833.55</v>
      </c>
      <c r="G8" s="5">
        <f t="shared" si="0"/>
        <v>30243251362.87</v>
      </c>
    </row>
    <row r="9" spans="2:7">
      <c r="B9" s="3" t="s">
        <v>14</v>
      </c>
      <c r="C9" s="4">
        <v>1831299991.29</v>
      </c>
      <c r="D9" s="4">
        <v>1999626117.47</v>
      </c>
      <c r="E9" s="5">
        <v>1864436140.23</v>
      </c>
      <c r="F9" s="5">
        <v>2698679897.59</v>
      </c>
      <c r="G9" s="5">
        <f t="shared" si="0"/>
        <v>8394042146.58</v>
      </c>
    </row>
    <row r="10" spans="2:7">
      <c r="B10" s="3" t="s">
        <v>15</v>
      </c>
      <c r="C10" s="4">
        <v>287569089.13</v>
      </c>
      <c r="D10" s="4">
        <v>353264545.19</v>
      </c>
      <c r="E10" s="5">
        <v>351186358.3</v>
      </c>
      <c r="F10" s="5">
        <v>445393311.86</v>
      </c>
      <c r="G10" s="5">
        <f t="shared" si="0"/>
        <v>1437413304.48</v>
      </c>
    </row>
    <row r="11" spans="2:7">
      <c r="B11" s="3" t="s">
        <v>16</v>
      </c>
      <c r="C11" s="4">
        <v>13740854019.23</v>
      </c>
      <c r="D11" s="4">
        <v>13150006523.47</v>
      </c>
      <c r="E11" s="5">
        <v>10713326578.39</v>
      </c>
      <c r="F11" s="5">
        <v>12608989712.01</v>
      </c>
      <c r="G11" s="5">
        <f t="shared" si="0"/>
        <v>50213176833.0999</v>
      </c>
    </row>
    <row r="12" spans="2:7">
      <c r="B12" s="3" t="s">
        <v>17</v>
      </c>
      <c r="C12" s="4">
        <v>855069162.98</v>
      </c>
      <c r="D12" s="4">
        <v>999460869.03</v>
      </c>
      <c r="E12" s="5">
        <v>1247986041.99</v>
      </c>
      <c r="F12" s="5">
        <v>1023523533.54</v>
      </c>
      <c r="G12" s="5">
        <f t="shared" si="0"/>
        <v>4126039607.54</v>
      </c>
    </row>
    <row r="13" spans="2:7">
      <c r="B13" s="3" t="s">
        <v>18</v>
      </c>
      <c r="C13" s="4">
        <v>7728253828.22</v>
      </c>
      <c r="D13" s="4">
        <v>10726210419.95</v>
      </c>
      <c r="E13" s="5">
        <v>5817196768.82003</v>
      </c>
      <c r="F13" s="5">
        <v>5502592894.35</v>
      </c>
      <c r="G13" s="5">
        <f t="shared" si="0"/>
        <v>29774253911.34</v>
      </c>
    </row>
    <row r="14" spans="2:7">
      <c r="B14" s="3" t="s">
        <v>19</v>
      </c>
      <c r="C14" s="4">
        <v>913621108.35</v>
      </c>
      <c r="D14" s="4">
        <v>937692701.17</v>
      </c>
      <c r="E14" s="5">
        <v>1076137984.64</v>
      </c>
      <c r="F14" s="5">
        <v>1672264153.77</v>
      </c>
      <c r="G14" s="5">
        <f t="shared" si="0"/>
        <v>4599715947.93</v>
      </c>
    </row>
    <row r="15" spans="2:7">
      <c r="B15" s="3" t="s">
        <v>20</v>
      </c>
      <c r="C15" s="4">
        <v>1232005275.39</v>
      </c>
      <c r="D15" s="4">
        <v>1272389972.04</v>
      </c>
      <c r="E15" s="5">
        <v>1128715130.77</v>
      </c>
      <c r="F15" s="5">
        <v>1306149086.37</v>
      </c>
      <c r="G15" s="5">
        <f t="shared" si="0"/>
        <v>4939259464.57</v>
      </c>
    </row>
    <row r="16" spans="2:7">
      <c r="B16" s="3" t="s">
        <v>21</v>
      </c>
      <c r="C16" s="4">
        <v>555679666.31</v>
      </c>
      <c r="D16" s="4">
        <v>90913129.27</v>
      </c>
      <c r="E16" s="5">
        <v>191838016.79</v>
      </c>
      <c r="F16" s="5">
        <v>359110678.54</v>
      </c>
      <c r="G16" s="5">
        <f t="shared" si="0"/>
        <v>1197541490.91</v>
      </c>
    </row>
    <row r="17" spans="2:7">
      <c r="B17" s="3" t="s">
        <v>22</v>
      </c>
      <c r="C17" s="4">
        <v>23307814.85</v>
      </c>
      <c r="D17" s="4">
        <v>41292344.78</v>
      </c>
      <c r="E17" s="5">
        <v>34987904.92</v>
      </c>
      <c r="F17" s="5">
        <v>33454151.55</v>
      </c>
      <c r="G17" s="5">
        <f t="shared" si="0"/>
        <v>133042216.1</v>
      </c>
    </row>
    <row r="18" spans="2:7">
      <c r="B18" s="3" t="s">
        <v>23</v>
      </c>
      <c r="C18" s="4">
        <v>2724297587.01</v>
      </c>
      <c r="D18" s="4">
        <v>3538616817.93</v>
      </c>
      <c r="E18" s="5">
        <v>2238701305.39</v>
      </c>
      <c r="F18" s="5">
        <v>1925410661.89</v>
      </c>
      <c r="G18" s="5">
        <f t="shared" si="0"/>
        <v>10427026372.22</v>
      </c>
    </row>
    <row r="19" spans="2:7">
      <c r="B19" s="3" t="s">
        <v>24</v>
      </c>
      <c r="C19" s="4">
        <v>737534853.11</v>
      </c>
      <c r="D19" s="4">
        <v>482659950.22</v>
      </c>
      <c r="E19" s="5">
        <v>446813379.42</v>
      </c>
      <c r="F19" s="5">
        <v>454448339.84</v>
      </c>
      <c r="G19" s="5">
        <f t="shared" si="0"/>
        <v>2121456522.59</v>
      </c>
    </row>
    <row r="20" spans="2:7">
      <c r="B20" s="3" t="s">
        <v>25</v>
      </c>
      <c r="C20" s="4">
        <v>1251647424.53</v>
      </c>
      <c r="D20" s="4">
        <v>1915733835.52</v>
      </c>
      <c r="E20" s="5">
        <v>1535434628.38</v>
      </c>
      <c r="F20" s="5">
        <v>1597958062.51</v>
      </c>
      <c r="G20" s="5">
        <f t="shared" si="0"/>
        <v>6300773950.94</v>
      </c>
    </row>
    <row r="21" spans="2:7">
      <c r="B21" s="3" t="s">
        <v>26</v>
      </c>
      <c r="C21" s="4">
        <v>12703294961.99</v>
      </c>
      <c r="D21" s="4">
        <v>9644390166.24</v>
      </c>
      <c r="E21" s="5">
        <v>9129318359.25</v>
      </c>
      <c r="F21" s="5">
        <v>10634159198.99</v>
      </c>
      <c r="G21" s="5">
        <f t="shared" si="0"/>
        <v>42111162686.47</v>
      </c>
    </row>
    <row r="22" spans="2:7">
      <c r="B22" s="3" t="s">
        <v>27</v>
      </c>
      <c r="C22" s="4">
        <v>23499041138.37</v>
      </c>
      <c r="D22" s="4">
        <v>27223390061.5999</v>
      </c>
      <c r="E22" s="5">
        <v>24290279862.7499</v>
      </c>
      <c r="F22" s="5">
        <v>24452105255.42</v>
      </c>
      <c r="G22" s="5">
        <f t="shared" si="0"/>
        <v>99464816318.1398</v>
      </c>
    </row>
    <row r="23" spans="2:7">
      <c r="B23" s="3" t="s">
        <v>28</v>
      </c>
      <c r="C23" s="4">
        <v>743554266.82</v>
      </c>
      <c r="D23" s="4">
        <v>1163161363.39</v>
      </c>
      <c r="E23" s="5">
        <v>1488095185.42</v>
      </c>
      <c r="F23" s="5">
        <v>1848603361.44</v>
      </c>
      <c r="G23" s="5">
        <f t="shared" si="0"/>
        <v>5243414177.07</v>
      </c>
    </row>
    <row r="24" spans="2:7">
      <c r="B24" s="3" t="s">
        <v>29</v>
      </c>
      <c r="C24" s="4">
        <v>421019205.2</v>
      </c>
      <c r="D24" s="4">
        <v>301526809.68</v>
      </c>
      <c r="E24" s="5">
        <v>313816336.2</v>
      </c>
      <c r="F24" s="5">
        <v>887807369.02</v>
      </c>
      <c r="G24" s="5">
        <f t="shared" si="0"/>
        <v>1924169720.1</v>
      </c>
    </row>
    <row r="25" spans="2:7">
      <c r="B25" s="3" t="s">
        <v>30</v>
      </c>
      <c r="C25" s="4">
        <v>199124418.6</v>
      </c>
      <c r="D25" s="4">
        <v>216317508.89</v>
      </c>
      <c r="E25" s="5">
        <v>610891682.43</v>
      </c>
      <c r="F25" s="5">
        <v>1896051597.59</v>
      </c>
      <c r="G25" s="5">
        <f t="shared" si="0"/>
        <v>2922385207.51</v>
      </c>
    </row>
    <row r="26" spans="2:7">
      <c r="B26" s="3" t="s">
        <v>31</v>
      </c>
      <c r="C26" s="4">
        <v>21899064109.01</v>
      </c>
      <c r="D26" s="4">
        <v>20640242307.97</v>
      </c>
      <c r="E26" s="5">
        <v>19700080562.49</v>
      </c>
      <c r="F26" s="5">
        <v>18590006634.12</v>
      </c>
      <c r="G26" s="5">
        <f t="shared" si="0"/>
        <v>80829393613.59</v>
      </c>
    </row>
    <row r="27" spans="2:7">
      <c r="B27" s="3" t="s">
        <v>32</v>
      </c>
      <c r="C27" s="4">
        <v>787158851.580001</v>
      </c>
      <c r="D27" s="4">
        <v>801201359.41</v>
      </c>
      <c r="E27" s="5">
        <v>751110130.700001</v>
      </c>
      <c r="F27" s="5">
        <v>601268681.71</v>
      </c>
      <c r="G27" s="5">
        <f t="shared" si="0"/>
        <v>2940739023.4</v>
      </c>
    </row>
    <row r="28" spans="2:7">
      <c r="B28" s="3" t="s">
        <v>33</v>
      </c>
      <c r="C28" s="4">
        <v>341985236.53</v>
      </c>
      <c r="D28" s="4">
        <v>414979510.14</v>
      </c>
      <c r="E28" s="5">
        <v>526154336.61</v>
      </c>
      <c r="F28" s="5">
        <v>480313962.07</v>
      </c>
      <c r="G28" s="5">
        <f t="shared" si="0"/>
        <v>1763433045.35</v>
      </c>
    </row>
    <row r="29" spans="2:7">
      <c r="B29" s="3" t="s">
        <v>34</v>
      </c>
      <c r="C29" s="4">
        <v>9275080973.52996</v>
      </c>
      <c r="D29" s="4">
        <v>8686017526.86997</v>
      </c>
      <c r="E29" s="5">
        <v>7127740749.60001</v>
      </c>
      <c r="F29" s="5">
        <v>8802992071.07998</v>
      </c>
      <c r="G29" s="5">
        <f t="shared" si="0"/>
        <v>33891831321.0799</v>
      </c>
    </row>
    <row r="30" spans="2:7">
      <c r="B30" s="3" t="s">
        <v>35</v>
      </c>
      <c r="C30" s="4">
        <v>913348895.25</v>
      </c>
      <c r="D30" s="4">
        <v>719299144.05</v>
      </c>
      <c r="E30" s="5">
        <v>591975481.14</v>
      </c>
      <c r="F30" s="5">
        <v>701472405.61</v>
      </c>
      <c r="G30" s="5">
        <f t="shared" si="0"/>
        <v>2926095926.05</v>
      </c>
    </row>
    <row r="31" spans="2:7">
      <c r="B31" s="3" t="s">
        <v>36</v>
      </c>
      <c r="C31" s="4">
        <v>219869275.12</v>
      </c>
      <c r="D31" s="4">
        <v>334969697.75</v>
      </c>
      <c r="E31" s="5">
        <v>187449801.58</v>
      </c>
      <c r="F31" s="5">
        <v>230065128.34</v>
      </c>
      <c r="G31" s="5">
        <f t="shared" si="0"/>
        <v>972353902.79</v>
      </c>
    </row>
    <row r="32" spans="2:7">
      <c r="B32" s="3" t="s">
        <v>37</v>
      </c>
      <c r="C32" s="4">
        <v>3917169596.9</v>
      </c>
      <c r="D32" s="4">
        <v>4328135311.68</v>
      </c>
      <c r="E32" s="5">
        <v>4365454796.62</v>
      </c>
      <c r="F32" s="5">
        <v>4045786330.07</v>
      </c>
      <c r="G32" s="5">
        <f t="shared" si="0"/>
        <v>16656546035.27</v>
      </c>
    </row>
    <row r="33" spans="2:7">
      <c r="B33" s="6" t="s">
        <v>38</v>
      </c>
      <c r="C33" s="7">
        <v>119875538958.9</v>
      </c>
      <c r="D33" s="7">
        <v>126061727200.81</v>
      </c>
      <c r="E33" s="7">
        <v>110255190187.23</v>
      </c>
      <c r="F33" s="7">
        <v>117823919018.92</v>
      </c>
      <c r="G33" s="7">
        <f t="shared" si="0"/>
        <v>474016375365.86</v>
      </c>
    </row>
    <row r="34" spans="2:7">
      <c r="B34" s="8" t="s">
        <v>39</v>
      </c>
      <c r="C34" s="9">
        <v>28114663825.48</v>
      </c>
      <c r="D34" s="9">
        <v>25431456156.64</v>
      </c>
      <c r="E34" s="9">
        <v>32425639404.35</v>
      </c>
      <c r="F34" s="9">
        <v>39661280151.45</v>
      </c>
      <c r="G34" s="10">
        <f t="shared" si="0"/>
        <v>125633039537.92</v>
      </c>
    </row>
    <row r="35" spans="2:7">
      <c r="B35" s="11" t="s">
        <v>40</v>
      </c>
      <c r="C35" s="12">
        <v>38437973170.35</v>
      </c>
      <c r="D35" s="12">
        <v>35534936339.8</v>
      </c>
      <c r="E35" s="13">
        <v>54014351037.72</v>
      </c>
      <c r="F35" s="13">
        <v>49868020680.22</v>
      </c>
      <c r="G35" s="13">
        <f t="shared" si="0"/>
        <v>177855281228.09</v>
      </c>
    </row>
    <row r="36" spans="2:7">
      <c r="B36" s="14" t="s">
        <v>41</v>
      </c>
      <c r="C36" s="15">
        <f>SUM(C33:C35)</f>
        <v>186428175954.73</v>
      </c>
      <c r="D36" s="15">
        <f>SUM(D33:D35)</f>
        <v>187028119697.25</v>
      </c>
      <c r="E36" s="15">
        <f>SUM(E33:E35)</f>
        <v>196695180629.3</v>
      </c>
      <c r="F36" s="15">
        <f>SUM(F33:F35)</f>
        <v>207353219850.59</v>
      </c>
      <c r="G36" s="16">
        <f>SUM(G33:G35)</f>
        <v>777504696131.87</v>
      </c>
    </row>
    <row r="37" spans="2:4">
      <c r="B37" s="23"/>
      <c r="C37" s="24"/>
      <c r="D37" s="24"/>
    </row>
    <row r="38" spans="3:7">
      <c r="C38" s="19">
        <f>SUM(C34:C35)</f>
        <v>66552636995.83</v>
      </c>
      <c r="D38" s="19">
        <f>SUM(D34:D35)</f>
        <v>60966392496.44</v>
      </c>
      <c r="E38" s="19">
        <f>SUM(E34:E35)</f>
        <v>86439990442.07</v>
      </c>
      <c r="F38" s="19">
        <f>SUM(F34:F35)</f>
        <v>89529300831.67</v>
      </c>
      <c r="G38" s="19">
        <f>SUM(G34:G35)</f>
        <v>303488320766.01</v>
      </c>
    </row>
  </sheetData>
  <mergeCells count="1">
    <mergeCell ref="B37:D37"/>
  </mergeCells>
  <pageMargins left="0.7" right="0.7" top="0.75" bottom="0.75" header="0.3" footer="0.3"/>
  <pageSetup paperSize="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3:I42"/>
  <sheetViews>
    <sheetView zoomScale="70" zoomScaleNormal="70" topLeftCell="A24" workbookViewId="0">
      <selection activeCell="C38" sqref="C38:G38"/>
    </sheetView>
  </sheetViews>
  <sheetFormatPr defaultColWidth="9" defaultRowHeight="18.75"/>
  <cols>
    <col min="1" max="1" width="8.8"/>
    <col min="2" max="2" width="37" customWidth="1"/>
    <col min="3" max="5" width="18.3" customWidth="1"/>
    <col min="6" max="6" width="18.1" customWidth="1"/>
    <col min="7" max="7" width="18.3" customWidth="1"/>
    <col min="8" max="11" width="16" customWidth="1"/>
  </cols>
  <sheetData>
    <row r="3" spans="2:7">
      <c r="B3" s="1"/>
      <c r="C3" s="2" t="s">
        <v>111</v>
      </c>
      <c r="D3" s="2" t="s">
        <v>112</v>
      </c>
      <c r="E3" s="2" t="s">
        <v>113</v>
      </c>
      <c r="F3" s="2" t="s">
        <v>114</v>
      </c>
      <c r="G3" s="2" t="s">
        <v>106</v>
      </c>
    </row>
    <row r="4" spans="2:7">
      <c r="B4" s="1" t="s">
        <v>6</v>
      </c>
      <c r="C4" s="2" t="s">
        <v>7</v>
      </c>
      <c r="D4" s="2" t="s">
        <v>7</v>
      </c>
      <c r="E4" s="2" t="s">
        <v>7</v>
      </c>
      <c r="F4" s="2" t="s">
        <v>7</v>
      </c>
      <c r="G4" s="2" t="s">
        <v>7</v>
      </c>
    </row>
    <row r="5" spans="2:9">
      <c r="B5" s="3" t="s">
        <v>10</v>
      </c>
      <c r="C5" s="4">
        <v>554910191.59</v>
      </c>
      <c r="D5" s="4">
        <v>497210854.92</v>
      </c>
      <c r="E5" s="5">
        <v>508007319.53</v>
      </c>
      <c r="F5" s="5">
        <v>313531651.3</v>
      </c>
      <c r="G5" s="5">
        <f>SUM(C5:F5)</f>
        <v>1873660017.34</v>
      </c>
      <c r="I5" s="19"/>
    </row>
    <row r="6" spans="2:7">
      <c r="B6" s="3" t="s">
        <v>11</v>
      </c>
      <c r="C6" s="4">
        <v>433374487.81</v>
      </c>
      <c r="D6" s="4">
        <v>503267484.76</v>
      </c>
      <c r="E6" s="5">
        <v>435364692.27</v>
      </c>
      <c r="F6" s="5">
        <v>382359105.39</v>
      </c>
      <c r="G6" s="5">
        <f t="shared" ref="G6:G35" si="0">SUM(C6:F6)</f>
        <v>1754365770.23</v>
      </c>
    </row>
    <row r="7" spans="2:7">
      <c r="B7" s="3" t="s">
        <v>12</v>
      </c>
      <c r="C7" s="4">
        <v>7174111312.74</v>
      </c>
      <c r="D7" s="4">
        <v>5672146884.42001</v>
      </c>
      <c r="E7" s="5">
        <v>3693953125.89</v>
      </c>
      <c r="F7" s="5">
        <v>4216376801.12</v>
      </c>
      <c r="G7" s="5">
        <f t="shared" si="0"/>
        <v>20756588124.17</v>
      </c>
    </row>
    <row r="8" spans="2:7">
      <c r="B8" s="3" t="s">
        <v>13</v>
      </c>
      <c r="C8" s="4">
        <v>9189599854.14</v>
      </c>
      <c r="D8" s="4">
        <v>10071784787.75</v>
      </c>
      <c r="E8" s="5">
        <v>7756396491.81</v>
      </c>
      <c r="F8" s="5">
        <v>8691522373.41</v>
      </c>
      <c r="G8" s="5">
        <f t="shared" si="0"/>
        <v>35709303507.11</v>
      </c>
    </row>
    <row r="9" spans="2:7">
      <c r="B9" s="3" t="s">
        <v>14</v>
      </c>
      <c r="C9" s="4">
        <v>2750900474.04</v>
      </c>
      <c r="D9" s="4">
        <v>2073255010.58</v>
      </c>
      <c r="E9" s="5">
        <v>3209037195.87</v>
      </c>
      <c r="F9" s="5">
        <v>5245412072.89</v>
      </c>
      <c r="G9" s="5">
        <f t="shared" si="0"/>
        <v>13278604753.38</v>
      </c>
    </row>
    <row r="10" spans="2:7">
      <c r="B10" s="3" t="s">
        <v>15</v>
      </c>
      <c r="C10" s="4">
        <v>390428944.04</v>
      </c>
      <c r="D10" s="4">
        <v>478992730.53</v>
      </c>
      <c r="E10" s="5">
        <v>349294807.32</v>
      </c>
      <c r="F10" s="5">
        <v>281290151.84</v>
      </c>
      <c r="G10" s="5">
        <f t="shared" si="0"/>
        <v>1500006633.73</v>
      </c>
    </row>
    <row r="11" spans="2:7">
      <c r="B11" s="3" t="s">
        <v>16</v>
      </c>
      <c r="C11" s="4">
        <v>12898693467.98</v>
      </c>
      <c r="D11" s="4">
        <v>12484431606.8</v>
      </c>
      <c r="E11" s="5">
        <v>11246475074.52</v>
      </c>
      <c r="F11" s="5">
        <v>12874156458.41</v>
      </c>
      <c r="G11" s="5">
        <f t="shared" si="0"/>
        <v>49503756607.71</v>
      </c>
    </row>
    <row r="12" spans="2:7">
      <c r="B12" s="3" t="s">
        <v>17</v>
      </c>
      <c r="C12" s="4">
        <v>1004741944.8</v>
      </c>
      <c r="D12" s="4">
        <v>1175584362.53</v>
      </c>
      <c r="E12" s="5">
        <v>1724223662.68</v>
      </c>
      <c r="F12" s="5">
        <v>1396206074.03</v>
      </c>
      <c r="G12" s="5">
        <f t="shared" si="0"/>
        <v>5300756044.04</v>
      </c>
    </row>
    <row r="13" spans="2:7">
      <c r="B13" s="3" t="s">
        <v>18</v>
      </c>
      <c r="C13" s="4">
        <v>5714979193.05</v>
      </c>
      <c r="D13" s="4">
        <v>7354784112.51999</v>
      </c>
      <c r="E13" s="5">
        <v>3927169358.11</v>
      </c>
      <c r="F13" s="5">
        <v>3442890131.53</v>
      </c>
      <c r="G13" s="5">
        <f t="shared" si="0"/>
        <v>20439822795.21</v>
      </c>
    </row>
    <row r="14" spans="2:7">
      <c r="B14" s="3" t="s">
        <v>19</v>
      </c>
      <c r="C14" s="4">
        <v>1284826591.34</v>
      </c>
      <c r="D14" s="4">
        <v>1446164953.15</v>
      </c>
      <c r="E14" s="5">
        <v>1378099592.74</v>
      </c>
      <c r="F14" s="5">
        <v>1362825490.88</v>
      </c>
      <c r="G14" s="5">
        <f t="shared" si="0"/>
        <v>5471916628.11</v>
      </c>
    </row>
    <row r="15" spans="2:7">
      <c r="B15" s="3" t="s">
        <v>20</v>
      </c>
      <c r="C15" s="4">
        <v>1323278166.23</v>
      </c>
      <c r="D15" s="4">
        <v>1249571556.97</v>
      </c>
      <c r="E15" s="5">
        <v>1205521783.86</v>
      </c>
      <c r="F15" s="5">
        <v>1185813123.39</v>
      </c>
      <c r="G15" s="5">
        <f t="shared" si="0"/>
        <v>4964184630.45</v>
      </c>
    </row>
    <row r="16" spans="2:7">
      <c r="B16" s="3" t="s">
        <v>21</v>
      </c>
      <c r="C16" s="4">
        <v>99840894.2700001</v>
      </c>
      <c r="D16" s="4">
        <v>154716564.12</v>
      </c>
      <c r="E16" s="5">
        <v>184416548.6</v>
      </c>
      <c r="F16" s="5">
        <v>201144856.53</v>
      </c>
      <c r="G16" s="5">
        <f t="shared" si="0"/>
        <v>640118863.52</v>
      </c>
    </row>
    <row r="17" spans="2:7">
      <c r="B17" s="3" t="s">
        <v>22</v>
      </c>
      <c r="C17" s="4">
        <v>35069437.9</v>
      </c>
      <c r="D17" s="4">
        <v>34185750.8</v>
      </c>
      <c r="E17" s="5">
        <v>33696152.72</v>
      </c>
      <c r="F17" s="5">
        <v>32517506.07</v>
      </c>
      <c r="G17" s="5">
        <f t="shared" si="0"/>
        <v>135468847.49</v>
      </c>
    </row>
    <row r="18" spans="2:7">
      <c r="B18" s="3" t="s">
        <v>23</v>
      </c>
      <c r="C18" s="4">
        <v>2201545351.94</v>
      </c>
      <c r="D18" s="4">
        <v>3216773708.46</v>
      </c>
      <c r="E18" s="5">
        <v>1747151996.95</v>
      </c>
      <c r="F18" s="5">
        <v>2615745659.59</v>
      </c>
      <c r="G18" s="5">
        <f t="shared" si="0"/>
        <v>9781216716.94001</v>
      </c>
    </row>
    <row r="19" spans="2:7">
      <c r="B19" s="3" t="s">
        <v>24</v>
      </c>
      <c r="C19" s="4">
        <v>508284070.46</v>
      </c>
      <c r="D19" s="4">
        <v>516442304.83</v>
      </c>
      <c r="E19" s="5">
        <v>410607270.78</v>
      </c>
      <c r="F19" s="5">
        <v>835883735.52</v>
      </c>
      <c r="G19" s="5">
        <f t="shared" si="0"/>
        <v>2271217381.59</v>
      </c>
    </row>
    <row r="20" spans="2:7">
      <c r="B20" s="3" t="s">
        <v>25</v>
      </c>
      <c r="C20" s="4">
        <v>1668429575.35</v>
      </c>
      <c r="D20" s="4">
        <v>2032477580.31</v>
      </c>
      <c r="E20" s="5">
        <v>1306702534.13</v>
      </c>
      <c r="F20" s="5">
        <v>1424777031.23</v>
      </c>
      <c r="G20" s="5">
        <f t="shared" si="0"/>
        <v>6432386721.02</v>
      </c>
    </row>
    <row r="21" spans="2:7">
      <c r="B21" s="3" t="s">
        <v>26</v>
      </c>
      <c r="C21" s="4">
        <v>9925983704.73</v>
      </c>
      <c r="D21" s="4">
        <v>14939517586.54</v>
      </c>
      <c r="E21" s="5">
        <v>12092366685.99</v>
      </c>
      <c r="F21" s="5">
        <v>8173175993.51</v>
      </c>
      <c r="G21" s="5">
        <f t="shared" si="0"/>
        <v>45131043970.77</v>
      </c>
    </row>
    <row r="22" spans="2:7">
      <c r="B22" s="3" t="s">
        <v>27</v>
      </c>
      <c r="C22" s="4">
        <v>28728050117.6</v>
      </c>
      <c r="D22" s="4">
        <v>33692784816.21</v>
      </c>
      <c r="E22" s="5">
        <v>28983557851.6201</v>
      </c>
      <c r="F22" s="5">
        <v>28196975390.8</v>
      </c>
      <c r="G22" s="5">
        <f t="shared" si="0"/>
        <v>119601368176.23</v>
      </c>
    </row>
    <row r="23" spans="2:7">
      <c r="B23" s="3" t="s">
        <v>28</v>
      </c>
      <c r="C23" s="4">
        <v>1494627192.84</v>
      </c>
      <c r="D23" s="4">
        <v>1360011801.4</v>
      </c>
      <c r="E23" s="5">
        <v>1061988591.44</v>
      </c>
      <c r="F23" s="5">
        <v>955617217.26</v>
      </c>
      <c r="G23" s="5">
        <f t="shared" si="0"/>
        <v>4872244802.94</v>
      </c>
    </row>
    <row r="24" spans="2:7">
      <c r="B24" s="3" t="s">
        <v>29</v>
      </c>
      <c r="C24" s="4">
        <v>272132003.94</v>
      </c>
      <c r="D24" s="4">
        <v>194261311.95</v>
      </c>
      <c r="E24" s="5">
        <v>193781835.05</v>
      </c>
      <c r="F24" s="5">
        <v>177197061.95</v>
      </c>
      <c r="G24" s="5">
        <f t="shared" si="0"/>
        <v>837372212.89</v>
      </c>
    </row>
    <row r="25" spans="2:7">
      <c r="B25" s="3" t="s">
        <v>30</v>
      </c>
      <c r="C25" s="4">
        <v>979949034.42</v>
      </c>
      <c r="D25" s="4">
        <v>1245584586.03</v>
      </c>
      <c r="E25" s="5">
        <v>1707454741.62</v>
      </c>
      <c r="F25" s="5">
        <v>1971215079.38</v>
      </c>
      <c r="G25" s="5">
        <f t="shared" si="0"/>
        <v>5904203441.45</v>
      </c>
    </row>
    <row r="26" spans="2:7">
      <c r="B26" s="3" t="s">
        <v>31</v>
      </c>
      <c r="C26" s="4">
        <v>20817280804.48</v>
      </c>
      <c r="D26" s="4">
        <v>21637588452.19</v>
      </c>
      <c r="E26" s="5">
        <v>22731878147.99</v>
      </c>
      <c r="F26" s="5">
        <v>22336454324.2401</v>
      </c>
      <c r="G26" s="5">
        <f t="shared" si="0"/>
        <v>87523201728.9</v>
      </c>
    </row>
    <row r="27" spans="2:7">
      <c r="B27" s="3" t="s">
        <v>32</v>
      </c>
      <c r="C27" s="4">
        <v>750215100.359999</v>
      </c>
      <c r="D27" s="4">
        <v>709943151.610001</v>
      </c>
      <c r="E27" s="5">
        <v>821374100.52</v>
      </c>
      <c r="F27" s="5">
        <v>788350569.62</v>
      </c>
      <c r="G27" s="5">
        <f t="shared" si="0"/>
        <v>3069882922.11</v>
      </c>
    </row>
    <row r="28" spans="2:7">
      <c r="B28" s="3" t="s">
        <v>33</v>
      </c>
      <c r="C28" s="4">
        <v>872038220.81</v>
      </c>
      <c r="D28" s="4">
        <v>614520462.49</v>
      </c>
      <c r="E28" s="5">
        <v>529163630.54</v>
      </c>
      <c r="F28" s="5">
        <v>507826364.25</v>
      </c>
      <c r="G28" s="5">
        <f t="shared" si="0"/>
        <v>2523548678.09</v>
      </c>
    </row>
    <row r="29" spans="2:7">
      <c r="B29" s="3" t="s">
        <v>34</v>
      </c>
      <c r="C29" s="4">
        <v>11211488882.34</v>
      </c>
      <c r="D29" s="4">
        <v>8741330518.21002</v>
      </c>
      <c r="E29" s="5">
        <v>11424634245.9</v>
      </c>
      <c r="F29" s="5">
        <v>9507607274.73995</v>
      </c>
      <c r="G29" s="5">
        <f t="shared" si="0"/>
        <v>40885060921.19</v>
      </c>
    </row>
    <row r="30" spans="2:7">
      <c r="B30" s="3" t="s">
        <v>35</v>
      </c>
      <c r="C30" s="4">
        <v>776123116.549999</v>
      </c>
      <c r="D30" s="4">
        <v>794722942.18</v>
      </c>
      <c r="E30" s="5">
        <v>1134242721.02</v>
      </c>
      <c r="F30" s="5">
        <v>1003235851.37</v>
      </c>
      <c r="G30" s="5">
        <f t="shared" si="0"/>
        <v>3708324631.12</v>
      </c>
    </row>
    <row r="31" spans="2:7">
      <c r="B31" s="3" t="s">
        <v>36</v>
      </c>
      <c r="C31" s="4">
        <v>230892760.9</v>
      </c>
      <c r="D31" s="4">
        <v>279731988.31</v>
      </c>
      <c r="E31" s="5">
        <v>216544311.84</v>
      </c>
      <c r="F31" s="5">
        <v>242276106.05</v>
      </c>
      <c r="G31" s="5">
        <f t="shared" si="0"/>
        <v>969445167.1</v>
      </c>
    </row>
    <row r="32" spans="2:7">
      <c r="B32" s="3" t="s">
        <v>37</v>
      </c>
      <c r="C32" s="4">
        <v>3350672582.62</v>
      </c>
      <c r="D32" s="4">
        <v>4615205252.19</v>
      </c>
      <c r="E32" s="5">
        <v>5117607203.76</v>
      </c>
      <c r="F32" s="5">
        <v>2728146044.6</v>
      </c>
      <c r="G32" s="5">
        <f t="shared" si="0"/>
        <v>15811631083.17</v>
      </c>
    </row>
    <row r="33" spans="2:7">
      <c r="B33" s="6" t="s">
        <v>38</v>
      </c>
      <c r="C33" s="7">
        <v>126642467479.27</v>
      </c>
      <c r="D33" s="7">
        <v>137786993122.76</v>
      </c>
      <c r="E33" s="7">
        <v>125130711675.07</v>
      </c>
      <c r="F33" s="7">
        <v>121090529500.9</v>
      </c>
      <c r="G33" s="7">
        <f t="shared" si="0"/>
        <v>510650701778</v>
      </c>
    </row>
    <row r="34" spans="2:7">
      <c r="B34" s="8" t="s">
        <v>39</v>
      </c>
      <c r="C34" s="9">
        <v>48329387384.6001</v>
      </c>
      <c r="D34" s="9">
        <v>59831637036.7899</v>
      </c>
      <c r="E34" s="9">
        <v>72097514925.34</v>
      </c>
      <c r="F34" s="9">
        <v>79438699644.85</v>
      </c>
      <c r="G34" s="10">
        <f t="shared" si="0"/>
        <v>259697238991.58</v>
      </c>
    </row>
    <row r="35" spans="2:7">
      <c r="B35" s="11" t="s">
        <v>40</v>
      </c>
      <c r="C35" s="12">
        <v>46408606653.47</v>
      </c>
      <c r="D35" s="12">
        <v>48684692311.41</v>
      </c>
      <c r="E35" s="13">
        <v>53332462461.92</v>
      </c>
      <c r="F35" s="13">
        <v>53574705332.84</v>
      </c>
      <c r="G35" s="13">
        <f t="shared" si="0"/>
        <v>202000466759.64</v>
      </c>
    </row>
    <row r="36" spans="2:7">
      <c r="B36" s="14" t="s">
        <v>41</v>
      </c>
      <c r="C36" s="15">
        <v>221380461517.34</v>
      </c>
      <c r="D36" s="15">
        <v>246303322470.96</v>
      </c>
      <c r="E36" s="15">
        <v>250560689062.33</v>
      </c>
      <c r="F36" s="15">
        <f>SUM(F33:F35)</f>
        <v>254103934478.59</v>
      </c>
      <c r="G36" s="16">
        <f>SUM(G33:G35)</f>
        <v>972348407529.22</v>
      </c>
    </row>
    <row r="37" spans="2:7">
      <c r="B37" s="17"/>
      <c r="C37" s="18"/>
      <c r="D37" s="18"/>
      <c r="F37" s="19"/>
      <c r="G37" s="19"/>
    </row>
    <row r="38" spans="3:7">
      <c r="C38" s="19">
        <f>SUM(C34:C35)</f>
        <v>94737994038.0701</v>
      </c>
      <c r="D38" s="19">
        <f>SUM(D34:D35)</f>
        <v>108516329348.2</v>
      </c>
      <c r="E38" s="19">
        <f>SUM(E34:E35)</f>
        <v>125429977387.26</v>
      </c>
      <c r="F38" s="19">
        <f>SUM(F34:F35)</f>
        <v>133013404977.69</v>
      </c>
      <c r="G38" s="19">
        <f>SUM(G34:G35)</f>
        <v>461697705751.22</v>
      </c>
    </row>
    <row r="39" spans="3:7">
      <c r="C39" s="19"/>
      <c r="D39" s="19"/>
      <c r="E39" s="19"/>
      <c r="F39" s="19"/>
      <c r="G39" s="19"/>
    </row>
    <row r="40" spans="4:6">
      <c r="D40" s="20"/>
      <c r="E40" s="20"/>
      <c r="F40" s="21"/>
    </row>
    <row r="41" spans="6:6">
      <c r="F41" s="22"/>
    </row>
    <row r="42" spans="5:5">
      <c r="E42" s="21"/>
    </row>
  </sheetData>
  <mergeCells count="1">
    <mergeCell ref="B37:D37"/>
  </mergeCells>
  <pageMargins left="0.7" right="0.7" top="0.75" bottom="0.75" header="0.3" footer="0.3"/>
  <pageSetup paperSize="1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Vat sectoral q1-q4 2021</vt:lpstr>
      <vt:lpstr>VAT Sectoral  Q1 - Q4, 2020</vt:lpstr>
      <vt:lpstr>vat SECTORAL q1-q4 2019</vt:lpstr>
      <vt:lpstr>VAT Sectoral Q1-Q4 2018</vt:lpstr>
      <vt:lpstr>Vat sectorial q1-q4 2013</vt:lpstr>
      <vt:lpstr>Vat sectorial q1-q4 2014</vt:lpstr>
      <vt:lpstr>VAT Sectoral  Q1-Q4, 2015</vt:lpstr>
      <vt:lpstr>VAT Sectoral  Q1-Q4, 2016</vt:lpstr>
      <vt:lpstr>VAT Sectoral  Q1-Q4, 2017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Tamadi A. Mala</dc:creator>
  <cp:lastModifiedBy>Bukola</cp:lastModifiedBy>
  <dcterms:created xsi:type="dcterms:W3CDTF">2016-03-02T09:11:00Z</dcterms:created>
  <cp:lastPrinted>2018-01-18T09:01:00Z</cp:lastPrinted>
  <dcterms:modified xsi:type="dcterms:W3CDTF">2021-08-06T11:16:43Z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2057-11.2.0.9169</vt:lpwstr>
  </property>
</Properties>
</file>